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9345" activeTab="1"/>
  </bookViews>
  <sheets>
    <sheet name="спец" sheetId="231" r:id="rId1"/>
    <sheet name="загальн" sheetId="230" r:id="rId2"/>
  </sheets>
  <definedNames>
    <definedName name="_xlnm.Print_Area" localSheetId="1">загальн!$A$1:$K$47</definedName>
    <definedName name="_xlnm.Print_Area" localSheetId="0">спец!$A$1:$H$24</definedName>
  </definedNames>
  <calcPr calcId="145621"/>
</workbook>
</file>

<file path=xl/calcChain.xml><?xml version="1.0" encoding="utf-8"?>
<calcChain xmlns="http://schemas.openxmlformats.org/spreadsheetml/2006/main">
  <c r="D39" i="230" l="1"/>
  <c r="E39" i="230"/>
  <c r="F39" i="230" s="1"/>
  <c r="G39" i="230"/>
  <c r="J39" i="230" l="1"/>
  <c r="C39" i="230"/>
  <c r="G30" i="230"/>
  <c r="E12" i="231" l="1"/>
  <c r="F12" i="231"/>
  <c r="H12" i="231"/>
  <c r="G16" i="231" l="1"/>
  <c r="D16" i="231" l="1"/>
  <c r="C16" i="231"/>
  <c r="F102" i="231"/>
  <c r="F101" i="231"/>
  <c r="F100" i="231"/>
  <c r="F99" i="231"/>
  <c r="F98" i="231"/>
  <c r="F97" i="231"/>
  <c r="F96" i="231"/>
  <c r="F95" i="231"/>
  <c r="F94" i="231"/>
  <c r="F93" i="231"/>
  <c r="F92" i="231"/>
  <c r="F91" i="231"/>
  <c r="F90" i="231"/>
  <c r="F89" i="231"/>
  <c r="F88" i="231"/>
  <c r="F87" i="231"/>
  <c r="F86" i="231"/>
  <c r="F85" i="231"/>
  <c r="F84" i="231"/>
  <c r="F83" i="231"/>
  <c r="F82" i="231"/>
  <c r="F81" i="231"/>
  <c r="F80" i="231"/>
  <c r="F79" i="231"/>
  <c r="F78" i="231"/>
  <c r="F77" i="231"/>
  <c r="F76" i="231"/>
  <c r="F75" i="231"/>
  <c r="F74" i="231"/>
  <c r="F73" i="231"/>
  <c r="F72" i="231"/>
  <c r="F71" i="231"/>
  <c r="F70" i="231"/>
  <c r="F69" i="231"/>
  <c r="F68" i="231"/>
  <c r="F67" i="231"/>
  <c r="F66" i="231"/>
  <c r="F65" i="231"/>
  <c r="F64" i="231"/>
  <c r="F63" i="231"/>
  <c r="F62" i="231"/>
  <c r="F61" i="231"/>
  <c r="F60" i="231"/>
  <c r="F59" i="231"/>
  <c r="F58" i="231"/>
  <c r="F57" i="231"/>
  <c r="F56" i="231"/>
  <c r="F55" i="231"/>
  <c r="F54" i="231"/>
  <c r="F53" i="231"/>
  <c r="F52" i="231"/>
  <c r="F51" i="231"/>
  <c r="F50" i="231"/>
  <c r="F49" i="231"/>
  <c r="F48" i="231"/>
  <c r="F47" i="231"/>
  <c r="F46" i="231"/>
  <c r="F45" i="231"/>
  <c r="F44" i="231"/>
  <c r="F43" i="231"/>
  <c r="F42" i="231"/>
  <c r="F41" i="231"/>
  <c r="F40" i="231"/>
  <c r="F39" i="231"/>
  <c r="F38" i="231"/>
  <c r="F37" i="231"/>
  <c r="F36" i="231"/>
  <c r="F35" i="231"/>
  <c r="F34" i="231"/>
  <c r="F33" i="231"/>
  <c r="F32" i="231"/>
  <c r="F31" i="231"/>
  <c r="F30" i="231"/>
  <c r="F29" i="231"/>
  <c r="F28" i="231"/>
  <c r="F27" i="231"/>
  <c r="H19" i="231"/>
  <c r="F19" i="231"/>
  <c r="E19" i="231"/>
  <c r="H18" i="231"/>
  <c r="F18" i="231"/>
  <c r="E18" i="231"/>
  <c r="H17" i="231"/>
  <c r="F17" i="231"/>
  <c r="E17" i="231"/>
  <c r="H15" i="231"/>
  <c r="E15" i="231"/>
  <c r="H14" i="231"/>
  <c r="E14" i="231"/>
  <c r="H13" i="231"/>
  <c r="F13" i="231"/>
  <c r="E13" i="231"/>
  <c r="H11" i="231"/>
  <c r="F11" i="231"/>
  <c r="E11" i="231"/>
  <c r="H10" i="231"/>
  <c r="F10" i="231"/>
  <c r="E10" i="231"/>
  <c r="H9" i="231"/>
  <c r="F9" i="231"/>
  <c r="E9" i="231"/>
  <c r="G8" i="231"/>
  <c r="H8" i="231" s="1"/>
  <c r="F8" i="231"/>
  <c r="E8" i="231"/>
  <c r="G7" i="231"/>
  <c r="H7" i="231" s="1"/>
  <c r="F7" i="231"/>
  <c r="E7" i="231"/>
  <c r="G6" i="231"/>
  <c r="H6" i="231" s="1"/>
  <c r="F6" i="231"/>
  <c r="E6" i="231"/>
  <c r="G5" i="231"/>
  <c r="H5" i="231" s="1"/>
  <c r="F5" i="231"/>
  <c r="E5" i="231"/>
  <c r="F4" i="231"/>
  <c r="E4" i="231"/>
  <c r="H4" i="231" l="1"/>
  <c r="H16" i="231" l="1"/>
  <c r="F16" i="231"/>
  <c r="E16" i="231"/>
  <c r="I125" i="230"/>
  <c r="I124" i="230"/>
  <c r="I123" i="230"/>
  <c r="I122" i="230"/>
  <c r="I121" i="230"/>
  <c r="I120" i="230"/>
  <c r="I119" i="230"/>
  <c r="I118" i="230"/>
  <c r="I117" i="230"/>
  <c r="I116" i="230"/>
  <c r="I115" i="230"/>
  <c r="I114" i="230"/>
  <c r="I113" i="230"/>
  <c r="I112" i="230"/>
  <c r="I111" i="230"/>
  <c r="I110" i="230"/>
  <c r="I109" i="230"/>
  <c r="I108" i="230"/>
  <c r="I107" i="230"/>
  <c r="I106" i="230"/>
  <c r="I105" i="230"/>
  <c r="I104" i="230"/>
  <c r="I103" i="230"/>
  <c r="I102" i="230"/>
  <c r="I101" i="230"/>
  <c r="I100" i="230"/>
  <c r="I99" i="230"/>
  <c r="I98" i="230"/>
  <c r="I97" i="230"/>
  <c r="I96" i="230"/>
  <c r="I95" i="230"/>
  <c r="I94" i="230"/>
  <c r="I93" i="230"/>
  <c r="I92" i="230"/>
  <c r="I91" i="230"/>
  <c r="I90" i="230"/>
  <c r="I89" i="230"/>
  <c r="I88" i="230"/>
  <c r="I87" i="230"/>
  <c r="I86" i="230"/>
  <c r="I85" i="230"/>
  <c r="I84" i="230"/>
  <c r="I83" i="230"/>
  <c r="I82" i="230"/>
  <c r="I81" i="230"/>
  <c r="I80" i="230"/>
  <c r="I79" i="230"/>
  <c r="I78" i="230"/>
  <c r="I77" i="230"/>
  <c r="I76" i="230"/>
  <c r="I75" i="230"/>
  <c r="I74" i="230"/>
  <c r="I73" i="230"/>
  <c r="I72" i="230"/>
  <c r="I71" i="230"/>
  <c r="I70" i="230"/>
  <c r="I69" i="230"/>
  <c r="I68" i="230"/>
  <c r="I67" i="230"/>
  <c r="I66" i="230"/>
  <c r="I65" i="230"/>
  <c r="I64" i="230"/>
  <c r="I63" i="230"/>
  <c r="I62" i="230"/>
  <c r="I61" i="230"/>
  <c r="I60" i="230"/>
  <c r="I59" i="230"/>
  <c r="I58" i="230"/>
  <c r="I57" i="230"/>
  <c r="I56" i="230"/>
  <c r="I55" i="230"/>
  <c r="I54" i="230"/>
  <c r="I53" i="230"/>
  <c r="I52" i="230"/>
  <c r="I51" i="230"/>
  <c r="I50" i="230"/>
  <c r="K42" i="230"/>
  <c r="I42" i="230"/>
  <c r="H42" i="230"/>
  <c r="G42" i="230"/>
  <c r="F42" i="230"/>
  <c r="K41" i="230"/>
  <c r="I41" i="230"/>
  <c r="H41" i="230"/>
  <c r="G41" i="230"/>
  <c r="F41" i="230"/>
  <c r="K40" i="230"/>
  <c r="I40" i="230"/>
  <c r="H40" i="230"/>
  <c r="G40" i="230"/>
  <c r="F40" i="230"/>
  <c r="K38" i="230"/>
  <c r="H38" i="230"/>
  <c r="G38" i="230"/>
  <c r="F38" i="230"/>
  <c r="K37" i="230"/>
  <c r="H37" i="230"/>
  <c r="G37" i="230"/>
  <c r="F37" i="230"/>
  <c r="J35" i="230"/>
  <c r="F33" i="230"/>
  <c r="I31" i="230"/>
  <c r="G31" i="230"/>
  <c r="I30" i="230"/>
  <c r="J29" i="230"/>
  <c r="E29" i="230"/>
  <c r="H29" i="230" s="1"/>
  <c r="D29" i="230"/>
  <c r="J28" i="230"/>
  <c r="E28" i="230"/>
  <c r="H28" i="230" s="1"/>
  <c r="D28" i="230"/>
  <c r="J27" i="230"/>
  <c r="E27" i="230"/>
  <c r="H27" i="230" s="1"/>
  <c r="D27" i="230"/>
  <c r="K26" i="230"/>
  <c r="I26" i="230"/>
  <c r="H26" i="230"/>
  <c r="G26" i="230"/>
  <c r="F26" i="230"/>
  <c r="C25" i="230"/>
  <c r="F24" i="230"/>
  <c r="J22" i="230"/>
  <c r="E22" i="230"/>
  <c r="D22" i="230"/>
  <c r="J21" i="230"/>
  <c r="E21" i="230"/>
  <c r="D21" i="230"/>
  <c r="G21" i="230" s="1"/>
  <c r="J20" i="230"/>
  <c r="E20" i="230"/>
  <c r="H20" i="230" s="1"/>
  <c r="D20" i="230"/>
  <c r="J19" i="230"/>
  <c r="K19" i="230" s="1"/>
  <c r="E19" i="230"/>
  <c r="I19" i="230" s="1"/>
  <c r="D19" i="230"/>
  <c r="C18" i="230"/>
  <c r="J17" i="230"/>
  <c r="E17" i="230"/>
  <c r="H17" i="230" s="1"/>
  <c r="D17" i="230"/>
  <c r="J16" i="230"/>
  <c r="E16" i="230"/>
  <c r="I16" i="230" s="1"/>
  <c r="D16" i="230"/>
  <c r="J15" i="230"/>
  <c r="E15" i="230"/>
  <c r="H15" i="230" s="1"/>
  <c r="D15" i="230"/>
  <c r="J14" i="230"/>
  <c r="E14" i="230"/>
  <c r="H14" i="230" s="1"/>
  <c r="D14" i="230"/>
  <c r="C13" i="230"/>
  <c r="K12" i="230"/>
  <c r="I12" i="230"/>
  <c r="G12" i="230"/>
  <c r="I11" i="230"/>
  <c r="K10" i="230"/>
  <c r="H10" i="230"/>
  <c r="F10" i="230"/>
  <c r="I10" i="230"/>
  <c r="G10" i="230"/>
  <c r="I9" i="230"/>
  <c r="J8" i="230"/>
  <c r="K8" i="230" s="1"/>
  <c r="I8" i="230"/>
  <c r="H8" i="230"/>
  <c r="G8" i="230"/>
  <c r="F8" i="230"/>
  <c r="J7" i="230"/>
  <c r="K7" i="230" s="1"/>
  <c r="I7" i="230"/>
  <c r="H7" i="230"/>
  <c r="G7" i="230"/>
  <c r="F7" i="230"/>
  <c r="J6" i="230"/>
  <c r="K6" i="230" s="1"/>
  <c r="I6" i="230"/>
  <c r="H6" i="230"/>
  <c r="G6" i="230"/>
  <c r="F6" i="230"/>
  <c r="J5" i="230"/>
  <c r="K5" i="230" s="1"/>
  <c r="I5" i="230"/>
  <c r="H5" i="230"/>
  <c r="G5" i="230"/>
  <c r="F5" i="230"/>
  <c r="I4" i="230"/>
  <c r="F35" i="230" l="1"/>
  <c r="K36" i="230"/>
  <c r="K35" i="230"/>
  <c r="K17" i="230"/>
  <c r="K23" i="230"/>
  <c r="H31" i="230"/>
  <c r="F32" i="230"/>
  <c r="K32" i="230"/>
  <c r="K34" i="230"/>
  <c r="H35" i="230"/>
  <c r="H4" i="230"/>
  <c r="H9" i="230"/>
  <c r="H13" i="230"/>
  <c r="I17" i="230"/>
  <c r="K21" i="230"/>
  <c r="K9" i="230"/>
  <c r="F36" i="230"/>
  <c r="H12" i="230"/>
  <c r="H36" i="230"/>
  <c r="H19" i="230"/>
  <c r="G23" i="230"/>
  <c r="K33" i="230"/>
  <c r="F12" i="230"/>
  <c r="G19" i="230"/>
  <c r="F22" i="230"/>
  <c r="F34" i="230"/>
  <c r="F4" i="230"/>
  <c r="H11" i="230"/>
  <c r="I20" i="230"/>
  <c r="F21" i="230"/>
  <c r="K22" i="230"/>
  <c r="G24" i="230"/>
  <c r="F9" i="230"/>
  <c r="G11" i="230"/>
  <c r="K11" i="230"/>
  <c r="F19" i="230"/>
  <c r="F20" i="230"/>
  <c r="K20" i="230"/>
  <c r="G22" i="230"/>
  <c r="F23" i="230"/>
  <c r="K24" i="230"/>
  <c r="F11" i="230"/>
  <c r="F17" i="230"/>
  <c r="K31" i="230"/>
  <c r="H32" i="230"/>
  <c r="H33" i="230"/>
  <c r="H34" i="230"/>
  <c r="I14" i="230"/>
  <c r="I15" i="230"/>
  <c r="I27" i="230"/>
  <c r="I28" i="230"/>
  <c r="I29" i="230"/>
  <c r="G4" i="230"/>
  <c r="K4" i="230"/>
  <c r="F14" i="230"/>
  <c r="F15" i="230"/>
  <c r="F16" i="230"/>
  <c r="K16" i="230"/>
  <c r="H21" i="230"/>
  <c r="H22" i="230"/>
  <c r="H23" i="230"/>
  <c r="H24" i="230"/>
  <c r="F27" i="230"/>
  <c r="F28" i="230"/>
  <c r="F29" i="230"/>
  <c r="F30" i="230"/>
  <c r="K30" i="230"/>
  <c r="I32" i="230"/>
  <c r="I33" i="230"/>
  <c r="I34" i="230"/>
  <c r="I35" i="230"/>
  <c r="I36" i="230"/>
  <c r="K13" i="230"/>
  <c r="G14" i="230"/>
  <c r="K14" i="230"/>
  <c r="G15" i="230"/>
  <c r="K15" i="230"/>
  <c r="H16" i="230"/>
  <c r="I21" i="230"/>
  <c r="I22" i="230"/>
  <c r="I23" i="230"/>
  <c r="I24" i="230"/>
  <c r="G27" i="230"/>
  <c r="K27" i="230"/>
  <c r="G28" i="230"/>
  <c r="K28" i="230"/>
  <c r="G29" i="230"/>
  <c r="K29" i="230"/>
  <c r="H30" i="230"/>
  <c r="G32" i="230"/>
  <c r="G33" i="230"/>
  <c r="G34" i="230"/>
  <c r="G35" i="230"/>
  <c r="G36" i="230"/>
  <c r="G13" i="230" l="1"/>
  <c r="I13" i="230"/>
  <c r="F13" i="230"/>
  <c r="I25" i="230"/>
  <c r="H25" i="230"/>
  <c r="K25" i="230"/>
  <c r="G25" i="230"/>
  <c r="F25" i="230"/>
  <c r="I18" i="230"/>
  <c r="H18" i="230"/>
  <c r="K18" i="230"/>
  <c r="G18" i="230"/>
  <c r="F18" i="230"/>
  <c r="I39" i="230" l="1"/>
  <c r="H39" i="230"/>
  <c r="K39" i="230"/>
</calcChain>
</file>

<file path=xl/sharedStrings.xml><?xml version="1.0" encoding="utf-8"?>
<sst xmlns="http://schemas.openxmlformats.org/spreadsheetml/2006/main" count="681" uniqueCount="153">
  <si>
    <t xml:space="preserve">              Назва  доходів </t>
  </si>
  <si>
    <t>Код платежу</t>
  </si>
  <si>
    <t>Податок та збір на доходи фізичних осіб</t>
  </si>
  <si>
    <t>Туристичний збір </t>
  </si>
  <si>
    <t>Екологічний податок </t>
  </si>
  <si>
    <t>Адміністративні штрафи та інші санкції </t>
  </si>
  <si>
    <t>Плата за надання інших адміністративних послуг</t>
  </si>
  <si>
    <t>Державне мито  </t>
  </si>
  <si>
    <t>Інші надходження  </t>
  </si>
  <si>
    <t>Кошти від реалізації безхазяйного майна</t>
  </si>
  <si>
    <t>Разом доходів:</t>
  </si>
  <si>
    <t>Базова дотація</t>
  </si>
  <si>
    <t>Субвенція з державного бюджету місцевим бюджетам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</si>
  <si>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</si>
  <si>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Базова дотація </t>
  </si>
  <si>
    <t>Орендна плата за водні об`єкти (їх частини)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</si>
  <si>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</si>
  <si>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 xml:space="preserve">Податок на прибуток підприємств та фінансових установ </t>
  </si>
  <si>
    <t xml:space="preserve">Частина чистого прибутку (доходу) комунальних унітарних підприємств </t>
  </si>
  <si>
    <t>Надходження коштів від Державного фонду дорогоцінних металів і дорогоцінного каміння  </t>
  </si>
  <si>
    <t>Транспортний податок</t>
  </si>
  <si>
    <t>земельний податок з юридичних</t>
  </si>
  <si>
    <t>земельний податок з фізичних</t>
  </si>
  <si>
    <t>оренда землі юридичні</t>
  </si>
  <si>
    <t>оренда землі фізичні</t>
  </si>
  <si>
    <t>Податок на нерухоме майно,всього</t>
  </si>
  <si>
    <t>под. на нер.майно юрид.особи житлова нерух</t>
  </si>
  <si>
    <t>под.на нер.майно юрид.особи нежитлов.нерух</t>
  </si>
  <si>
    <t>под.на нерух майно фізичні особ житлова нерух</t>
  </si>
  <si>
    <t>под.на нерух,майно фізичні особи  нежитлова нерух</t>
  </si>
  <si>
    <t>Єдиний податок,всього  </t>
  </si>
  <si>
    <t>єдиний податок з юридичних</t>
  </si>
  <si>
    <t xml:space="preserve">єдиний податок з фізичних </t>
  </si>
  <si>
    <t>єдиний податок з сільськогосподарських товаровиробників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</si>
  <si>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</si>
  <si>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</si>
  <si>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План на  2022 рік</t>
  </si>
  <si>
    <t>ККД</t>
  </si>
  <si>
    <t>Доходи</t>
  </si>
  <si>
    <t>13578000000 - Бюджет Сокальської мiської територiальної громади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</si>
  <si>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</si>
  <si>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</si>
  <si>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</si>
  <si>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</si>
  <si>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</si>
  <si>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</si>
  <si>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</si>
  <si>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</si>
  <si>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</si>
  <si>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</si>
  <si>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</si>
  <si>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</si>
  <si>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</si>
  <si>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</si>
  <si>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</si>
  <si>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</si>
  <si>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</si>
  <si>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</si>
  <si>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</si>
  <si>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</si>
  <si>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</si>
  <si>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</si>
  <si>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</si>
  <si>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</si>
  <si>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</si>
  <si>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</si>
  <si>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</si>
  <si>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</si>
  <si>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</si>
  <si>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</si>
  <si>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</si>
  <si>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</si>
  <si>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</si>
  <si>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</si>
  <si>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</si>
  <si>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</si>
  <si>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</si>
  <si>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</si>
  <si>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</si>
  <si>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</si>
  <si>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</si>
  <si>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</si>
  <si>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</si>
  <si>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</si>
  <si>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</si>
  <si>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</si>
  <si>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</si>
  <si>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</si>
  <si>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</si>
  <si>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</si>
  <si>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</si>
  <si>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</si>
  <si>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</si>
  <si>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</si>
  <si>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</si>
  <si>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</si>
  <si>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</si>
  <si>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</si>
  <si>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</si>
  <si>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</si>
  <si>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</si>
  <si>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</si>
  <si>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</si>
  <si>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</si>
  <si>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</si>
  <si>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</si>
  <si>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</si>
  <si>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Всього без урахування трансферт</t>
  </si>
  <si>
    <t>Всього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</si>
  <si>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</si>
  <si>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</si>
  <si>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Рентна плата за користування надрами для видобування корисних копалин місцевого значення 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</si>
  <si>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</si>
  <si>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</si>
  <si>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ПДФО, із доходів платника податку у вигляді заробітної плати</t>
  </si>
  <si>
    <t>ПДФО з грошового забезпечення одержаних військовослужбовцями</t>
  </si>
  <si>
    <t>ПДФО, що сплачується податковими агентами, із доходів платника податку інших ніж заробітна плата</t>
  </si>
  <si>
    <t>ПДФО, що сплачується фізичними особами за результатами річного декларування</t>
  </si>
  <si>
    <t xml:space="preserve">Рентна плата за спеціальне використання лісових ресурсів </t>
  </si>
  <si>
    <t xml:space="preserve">Рентна плата за користування надрами  </t>
  </si>
  <si>
    <t xml:space="preserve">Акцизний податок  </t>
  </si>
  <si>
    <t>Адміністративні збори</t>
  </si>
  <si>
    <t>180101-18010400</t>
  </si>
  <si>
    <t>Плата за землю, всього</t>
  </si>
  <si>
    <t>Надходження від орендної плати за користування майном</t>
  </si>
  <si>
    <t>Податок та збір на доходи фізичних осіб (всього)</t>
  </si>
  <si>
    <t xml:space="preserve">                                            Начальник управління</t>
  </si>
  <si>
    <t>Василь КОВАЛЬЧУК</t>
  </si>
  <si>
    <t>14020000,14030000,    14040000</t>
  </si>
  <si>
    <t>22010300,21012500,     21012600</t>
  </si>
  <si>
    <t>13010100-13010200</t>
  </si>
  <si>
    <t>13030100-13040100</t>
  </si>
  <si>
    <t>18010500-18010900</t>
  </si>
  <si>
    <t>%       річного плану 2022 року</t>
  </si>
  <si>
    <t xml:space="preserve"> + , -                  до річного плану      2022 року</t>
  </si>
  <si>
    <t>тис.грн.</t>
  </si>
  <si>
    <t>Надходження коштів від відшкодування втрат сільськогоподарського та лісогосподарського виробництва</t>
  </si>
  <si>
    <t>Грошові стягнення за шкоду заподіяну порушенням законодавства про охорону навколишнього природного середовища</t>
  </si>
  <si>
    <t>Власні надходження бюджетних установ</t>
  </si>
  <si>
    <t>Кошти від прожажу земельних ділянок несільськогосподарського призначення</t>
  </si>
  <si>
    <t>Кошти від відчуження майна, що належить комунальній власності</t>
  </si>
  <si>
    <t xml:space="preserve"> + , -                  до річного плану 2022 року</t>
  </si>
  <si>
    <t xml:space="preserve">                                           Виконання доходів загального фонду бюджету Сокальської міської територіальної громади станом на 01.07.2022року </t>
  </si>
  <si>
    <t>План на січень-червень        2022 року</t>
  </si>
  <si>
    <t>Факт на 01.07.22року</t>
  </si>
  <si>
    <t xml:space="preserve"> + , -                  до плану на січень-червень 2022 року</t>
  </si>
  <si>
    <t>%                     плану на січень-червень 2022 року</t>
  </si>
  <si>
    <t>Факт за січень-червень 2021 року</t>
  </si>
  <si>
    <t xml:space="preserve">    +,-  січень-червень 2022 до        січня-червня 2021 року</t>
  </si>
  <si>
    <t>21081100-21081500</t>
  </si>
  <si>
    <t>24060300,24062200,21081700,31010200</t>
  </si>
  <si>
    <t xml:space="preserve">                                           Виконання доходів спеціального фонду бюджету Сокальської міської територіальної громади            станом на 01.07.2022 року </t>
  </si>
  <si>
    <t>Факт на 01.07.2022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</si>
</sst>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0.00"/>
    <numFmt numFmtId="167" formatCode="#0.0"/>
  </numFmts>
  <fonts count="55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name val="Book Antiqua"/>
      <family val="1"/>
      <charset val="204"/>
    </font>
    <font>
      <sz val="11"/>
      <name val="Verdana"/>
      <family val="2"/>
      <charset val="204"/>
    </font>
    <font>
      <b/>
      <sz val="12.5"/>
      <name val="Verdana"/>
      <family val="2"/>
      <charset val="204"/>
    </font>
    <font>
      <sz val="12"/>
      <name val="System"/>
      <family val="2"/>
      <charset val="204"/>
    </font>
    <font>
      <b/>
      <sz val="14"/>
      <name val="Verdana"/>
      <family val="2"/>
      <charset val="204"/>
    </font>
    <font>
      <sz val="11"/>
      <color theme="1"/>
      <name val="Verdana"/>
      <family val="2"/>
      <charset val="204"/>
    </font>
    <font>
      <b/>
      <sz val="13"/>
      <name val="Times New Roman"/>
      <family val="1"/>
      <charset val="204"/>
    </font>
    <font>
      <b/>
      <sz val="14"/>
      <name val="Bookman Old Style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Verdana"/>
      <family val="2"/>
      <charset val="204"/>
    </font>
    <font>
      <b/>
      <sz val="14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1">
    <xf numFmtId="0" fontId="0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86">
    <xf numFmtId="0" fontId="0" fillId="0" borderId="0" xfId="0"/>
    <xf numFmtId="0" fontId="42" fillId="0" borderId="1" xfId="0" applyFont="1" applyBorder="1" applyAlignment="1">
      <alignment wrapText="1"/>
    </xf>
    <xf numFmtId="0" fontId="42" fillId="0" borderId="1" xfId="0" applyFont="1" applyBorder="1"/>
    <xf numFmtId="0" fontId="44" fillId="2" borderId="0" xfId="0" applyFont="1" applyFill="1"/>
    <xf numFmtId="164" fontId="42" fillId="0" borderId="1" xfId="0" applyNumberFormat="1" applyFont="1" applyBorder="1"/>
    <xf numFmtId="0" fontId="43" fillId="3" borderId="1" xfId="0" applyFont="1" applyFill="1" applyBorder="1"/>
    <xf numFmtId="0" fontId="42" fillId="6" borderId="1" xfId="0" applyFont="1" applyFill="1" applyBorder="1" applyAlignment="1">
      <alignment wrapText="1"/>
    </xf>
    <xf numFmtId="0" fontId="42" fillId="6" borderId="1" xfId="0" applyFont="1" applyFill="1" applyBorder="1"/>
    <xf numFmtId="164" fontId="42" fillId="6" borderId="1" xfId="0" applyNumberFormat="1" applyFont="1" applyFill="1" applyBorder="1"/>
    <xf numFmtId="0" fontId="47" fillId="0" borderId="1" xfId="0" applyFont="1" applyBorder="1" applyAlignment="1">
      <alignment horizontal="center" vertical="center" wrapText="1"/>
    </xf>
    <xf numFmtId="165" fontId="42" fillId="0" borderId="1" xfId="0" applyNumberFormat="1" applyFont="1" applyBorder="1"/>
    <xf numFmtId="165" fontId="42" fillId="0" borderId="1" xfId="0" applyNumberFormat="1" applyFont="1" applyFill="1" applyBorder="1"/>
    <xf numFmtId="165" fontId="42" fillId="6" borderId="1" xfId="0" applyNumberFormat="1" applyFont="1" applyFill="1" applyBorder="1"/>
    <xf numFmtId="165" fontId="43" fillId="3" borderId="1" xfId="0" applyNumberFormat="1" applyFont="1" applyFill="1" applyBorder="1"/>
    <xf numFmtId="165" fontId="45" fillId="5" borderId="1" xfId="0" applyNumberFormat="1" applyFont="1" applyFill="1" applyBorder="1"/>
    <xf numFmtId="165" fontId="42" fillId="0" borderId="1" xfId="0" applyNumberFormat="1" applyFont="1" applyBorder="1" applyAlignment="1">
      <alignment wrapText="1"/>
    </xf>
    <xf numFmtId="0" fontId="48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49" fillId="4" borderId="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1" xfId="6" applyFont="1" applyBorder="1" applyAlignment="1">
      <alignment horizontal="center" vertical="center" wrapText="1"/>
    </xf>
    <xf numFmtId="0" fontId="51" fillId="0" borderId="1" xfId="6" applyFont="1" applyBorder="1" applyAlignment="1">
      <alignment horizontal="center" vertical="center"/>
    </xf>
    <xf numFmtId="166" fontId="0" fillId="0" borderId="1" xfId="0" applyNumberFormat="1" applyBorder="1"/>
    <xf numFmtId="166" fontId="51" fillId="8" borderId="1" xfId="0" applyNumberFormat="1" applyFont="1" applyFill="1" applyBorder="1"/>
    <xf numFmtId="0" fontId="51" fillId="0" borderId="1" xfId="16" applyFont="1" applyBorder="1" applyAlignment="1">
      <alignment horizontal="center" vertical="center" wrapText="1"/>
    </xf>
    <xf numFmtId="0" fontId="51" fillId="0" borderId="1" xfId="16" applyFont="1" applyBorder="1" applyAlignment="1">
      <alignment horizontal="center" vertical="center"/>
    </xf>
    <xf numFmtId="166" fontId="25" fillId="0" borderId="1" xfId="16" applyNumberFormat="1" applyBorder="1"/>
    <xf numFmtId="166" fontId="51" fillId="8" borderId="1" xfId="16" applyNumberFormat="1" applyFont="1" applyFill="1" applyBorder="1"/>
    <xf numFmtId="166" fontId="42" fillId="0" borderId="1" xfId="0" applyNumberFormat="1" applyFont="1" applyBorder="1"/>
    <xf numFmtId="166" fontId="8" fillId="0" borderId="1" xfId="33" applyNumberFormat="1" applyBorder="1"/>
    <xf numFmtId="166" fontId="51" fillId="8" borderId="1" xfId="33" applyNumberFormat="1" applyFont="1" applyFill="1" applyBorder="1"/>
    <xf numFmtId="0" fontId="25" fillId="0" borderId="1" xfId="16" applyBorder="1"/>
    <xf numFmtId="0" fontId="46" fillId="6" borderId="1" xfId="36" applyFont="1" applyFill="1" applyBorder="1"/>
    <xf numFmtId="165" fontId="53" fillId="5" borderId="1" xfId="0" applyNumberFormat="1" applyFont="1" applyFill="1" applyBorder="1"/>
    <xf numFmtId="165" fontId="53" fillId="7" borderId="1" xfId="0" applyNumberFormat="1" applyFont="1" applyFill="1" applyBorder="1"/>
    <xf numFmtId="0" fontId="51" fillId="8" borderId="4" xfId="6" applyFont="1" applyFill="1" applyBorder="1"/>
    <xf numFmtId="0" fontId="35" fillId="0" borderId="1" xfId="6" applyBorder="1"/>
    <xf numFmtId="0" fontId="41" fillId="0" borderId="7" xfId="0" applyFont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right"/>
    </xf>
    <xf numFmtId="0" fontId="42" fillId="0" borderId="1" xfId="0" applyFont="1" applyBorder="1" applyAlignment="1">
      <alignment horizontal="right" wrapText="1"/>
    </xf>
    <xf numFmtId="0" fontId="45" fillId="0" borderId="0" xfId="0" applyFont="1" applyFill="1" applyBorder="1" applyAlignment="1">
      <alignment wrapText="1"/>
    </xf>
    <xf numFmtId="0" fontId="51" fillId="8" borderId="4" xfId="6" applyFont="1" applyFill="1" applyBorder="1"/>
    <xf numFmtId="0" fontId="35" fillId="0" borderId="1" xfId="6" applyBorder="1"/>
    <xf numFmtId="0" fontId="42" fillId="0" borderId="0" xfId="0" applyFont="1" applyBorder="1" applyAlignment="1">
      <alignment wrapText="1"/>
    </xf>
    <xf numFmtId="165" fontId="42" fillId="0" borderId="0" xfId="0" applyNumberFormat="1" applyFont="1" applyBorder="1" applyAlignment="1">
      <alignment wrapText="1"/>
    </xf>
    <xf numFmtId="165" fontId="42" fillId="0" borderId="0" xfId="0" applyNumberFormat="1" applyFont="1" applyFill="1" applyBorder="1"/>
    <xf numFmtId="165" fontId="42" fillId="0" borderId="0" xfId="0" applyNumberFormat="1" applyFont="1" applyBorder="1"/>
    <xf numFmtId="167" fontId="42" fillId="0" borderId="1" xfId="0" applyNumberFormat="1" applyFont="1" applyBorder="1"/>
    <xf numFmtId="0" fontId="51" fillId="8" borderId="2" xfId="16" applyFont="1" applyFill="1" applyBorder="1"/>
    <xf numFmtId="0" fontId="51" fillId="8" borderId="3" xfId="16" applyFont="1" applyFill="1" applyBorder="1"/>
    <xf numFmtId="0" fontId="51" fillId="8" borderId="4" xfId="16" applyFont="1" applyFill="1" applyBorder="1"/>
    <xf numFmtId="0" fontId="51" fillId="8" borderId="2" xfId="6" applyFont="1" applyFill="1" applyBorder="1"/>
    <xf numFmtId="0" fontId="51" fillId="8" borderId="3" xfId="6" applyFont="1" applyFill="1" applyBorder="1"/>
    <xf numFmtId="0" fontId="51" fillId="8" borderId="1" xfId="6" applyFont="1" applyFill="1" applyBorder="1"/>
    <xf numFmtId="0" fontId="35" fillId="0" borderId="1" xfId="6" applyBorder="1"/>
    <xf numFmtId="0" fontId="25" fillId="0" borderId="5" xfId="16" applyBorder="1" applyAlignment="1"/>
    <xf numFmtId="0" fontId="25" fillId="0" borderId="6" xfId="16" applyBorder="1" applyAlignment="1"/>
    <xf numFmtId="0" fontId="51" fillId="0" borderId="5" xfId="16" applyFont="1" applyBorder="1" applyAlignment="1">
      <alignment horizontal="center"/>
    </xf>
    <xf numFmtId="0" fontId="51" fillId="0" borderId="6" xfId="16" applyFont="1" applyBorder="1" applyAlignment="1">
      <alignment horizontal="center"/>
    </xf>
    <xf numFmtId="0" fontId="51" fillId="0" borderId="3" xfId="16" quotePrefix="1" applyFont="1" applyBorder="1" applyAlignment="1">
      <alignment horizontal="center"/>
    </xf>
    <xf numFmtId="0" fontId="51" fillId="0" borderId="4" xfId="16" quotePrefix="1" applyFont="1" applyBorder="1" applyAlignment="1">
      <alignment horizontal="center"/>
    </xf>
    <xf numFmtId="0" fontId="35" fillId="0" borderId="1" xfId="6" applyBorder="1" applyAlignment="1"/>
    <xf numFmtId="0" fontId="51" fillId="0" borderId="1" xfId="6" applyFont="1" applyBorder="1" applyAlignment="1">
      <alignment horizontal="center"/>
    </xf>
    <xf numFmtId="0" fontId="35" fillId="0" borderId="1" xfId="6" applyBorder="1" applyAlignment="1">
      <alignment horizontal="center"/>
    </xf>
    <xf numFmtId="0" fontId="51" fillId="0" borderId="1" xfId="6" quotePrefix="1" applyFont="1" applyBorder="1" applyAlignment="1">
      <alignment horizontal="center"/>
    </xf>
    <xf numFmtId="0" fontId="4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1" fillId="0" borderId="7" xfId="0" applyFont="1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54" fillId="0" borderId="0" xfId="0" applyFont="1" applyAlignment="1"/>
    <xf numFmtId="0" fontId="35" fillId="0" borderId="5" xfId="6" applyBorder="1" applyAlignment="1"/>
    <xf numFmtId="0" fontId="35" fillId="0" borderId="6" xfId="6" applyBorder="1" applyAlignment="1"/>
    <xf numFmtId="0" fontId="51" fillId="0" borderId="5" xfId="6" applyFont="1" applyBorder="1" applyAlignment="1">
      <alignment horizontal="center"/>
    </xf>
    <xf numFmtId="0" fontId="51" fillId="0" borderId="6" xfId="6" applyFont="1" applyBorder="1" applyAlignment="1">
      <alignment horizontal="center"/>
    </xf>
    <xf numFmtId="0" fontId="51" fillId="0" borderId="2" xfId="6" quotePrefix="1" applyFont="1" applyBorder="1" applyAlignment="1">
      <alignment horizontal="center"/>
    </xf>
    <xf numFmtId="0" fontId="51" fillId="0" borderId="3" xfId="6" quotePrefix="1" applyFont="1" applyBorder="1" applyAlignment="1">
      <alignment horizontal="center"/>
    </xf>
    <xf numFmtId="0" fontId="51" fillId="0" borderId="4" xfId="6" quotePrefix="1" applyFont="1" applyBorder="1" applyAlignment="1">
      <alignment horizontal="center"/>
    </xf>
    <xf numFmtId="0" fontId="41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1" fillId="8" borderId="4" xfId="6" applyFont="1" applyFill="1" applyBorder="1"/>
    <xf numFmtId="0" fontId="51" fillId="0" borderId="2" xfId="16" quotePrefix="1" applyFont="1" applyBorder="1" applyAlignment="1">
      <alignment horizontal="center"/>
    </xf>
    <xf numFmtId="0" fontId="49" fillId="7" borderId="1" xfId="0" applyFont="1" applyFill="1" applyBorder="1" applyAlignment="1">
      <alignment horizontal="center" vertical="center" wrapText="1"/>
    </xf>
    <xf numFmtId="165" fontId="52" fillId="7" borderId="1" xfId="15" applyNumberFormat="1" applyFont="1" applyFill="1" applyBorder="1"/>
    <xf numFmtId="165" fontId="42" fillId="7" borderId="1" xfId="0" applyNumberFormat="1" applyFont="1" applyFill="1" applyBorder="1"/>
    <xf numFmtId="167" fontId="52" fillId="7" borderId="1" xfId="15" applyNumberFormat="1" applyFont="1" applyFill="1" applyBorder="1"/>
  </cellXfs>
  <cellStyles count="41">
    <cellStyle name="Звичайний 2" xfId="1"/>
    <cellStyle name="Звичайний 3" xfId="5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14" xfId="15"/>
    <cellStyle name="Обычный 15" xfId="16"/>
    <cellStyle name="Обычный 16" xfId="17"/>
    <cellStyle name="Обычный 17" xfId="18"/>
    <cellStyle name="Обычный 18" xfId="19"/>
    <cellStyle name="Обычный 19" xfId="20"/>
    <cellStyle name="Обычный 2" xfId="2"/>
    <cellStyle name="Обычный 20" xfId="21"/>
    <cellStyle name="Обычный 21" xfId="22"/>
    <cellStyle name="Обычный 22" xfId="23"/>
    <cellStyle name="Обычный 23" xfId="24"/>
    <cellStyle name="Обычный 24" xfId="25"/>
    <cellStyle name="Обычный 25" xfId="26"/>
    <cellStyle name="Обычный 26" xfId="27"/>
    <cellStyle name="Обычный 27" xfId="28"/>
    <cellStyle name="Обычный 28" xfId="29"/>
    <cellStyle name="Обычный 29" xfId="30"/>
    <cellStyle name="Обычный 3" xfId="3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7"/>
  <sheetViews>
    <sheetView view="pageBreakPreview" zoomScale="72" zoomScaleNormal="100" zoomScaleSheetLayoutView="72" workbookViewId="0">
      <selection activeCell="G11" sqref="G11"/>
    </sheetView>
  </sheetViews>
  <sheetFormatPr defaultRowHeight="12.75" x14ac:dyDescent="0.2"/>
  <cols>
    <col min="1" max="1" width="86.85546875" customWidth="1"/>
    <col min="2" max="2" width="25.42578125" customWidth="1"/>
    <col min="3" max="3" width="16" customWidth="1"/>
    <col min="4" max="4" width="15.85546875" customWidth="1"/>
    <col min="5" max="5" width="16.5703125" customWidth="1"/>
    <col min="6" max="6" width="12.42578125" customWidth="1"/>
    <col min="7" max="8" width="13.7109375" customWidth="1"/>
    <col min="16" max="17" width="11.140625" customWidth="1"/>
  </cols>
  <sheetData>
    <row r="1" spans="1:8" ht="54.75" customHeight="1" x14ac:dyDescent="0.2">
      <c r="A1" s="66" t="s">
        <v>151</v>
      </c>
      <c r="B1" s="66"/>
      <c r="C1" s="66"/>
      <c r="D1" s="66"/>
      <c r="E1" s="66"/>
      <c r="F1" s="66"/>
      <c r="G1" s="67"/>
      <c r="H1" s="67"/>
    </row>
    <row r="2" spans="1:8" ht="33.75" customHeight="1" x14ac:dyDescent="0.2">
      <c r="A2" s="37"/>
      <c r="B2" s="37"/>
      <c r="C2" s="37"/>
      <c r="D2" s="37"/>
      <c r="E2" s="37"/>
      <c r="F2" s="37"/>
      <c r="G2" s="68" t="s">
        <v>135</v>
      </c>
      <c r="H2" s="69"/>
    </row>
    <row r="3" spans="1:8" s="19" customFormat="1" ht="125.25" customHeight="1" x14ac:dyDescent="0.25">
      <c r="A3" s="16" t="s">
        <v>0</v>
      </c>
      <c r="B3" s="17" t="s">
        <v>1</v>
      </c>
      <c r="C3" s="18" t="s">
        <v>36</v>
      </c>
      <c r="D3" s="38" t="s">
        <v>152</v>
      </c>
      <c r="E3" s="17" t="s">
        <v>141</v>
      </c>
      <c r="F3" s="17" t="s">
        <v>133</v>
      </c>
      <c r="G3" s="18" t="s">
        <v>147</v>
      </c>
      <c r="H3" s="9" t="s">
        <v>148</v>
      </c>
    </row>
    <row r="4" spans="1:8" ht="45" customHeight="1" x14ac:dyDescent="0.2">
      <c r="A4" s="1" t="s">
        <v>4</v>
      </c>
      <c r="B4" s="2">
        <v>19010000</v>
      </c>
      <c r="C4" s="10">
        <v>282.60000000000002</v>
      </c>
      <c r="D4" s="11">
        <v>193</v>
      </c>
      <c r="E4" s="11">
        <f t="shared" ref="E4:E12" si="0">D4-C4</f>
        <v>-89.600000000000023</v>
      </c>
      <c r="F4" s="11">
        <f t="shared" ref="F4:F12" si="1">D4/C4*100</f>
        <v>68.294409058740271</v>
      </c>
      <c r="G4" s="4">
        <v>141.4</v>
      </c>
      <c r="H4" s="10">
        <f t="shared" ref="H4:H12" si="2">D4-G4</f>
        <v>51.599999999999994</v>
      </c>
    </row>
    <row r="5" spans="1:8" ht="0.75" hidden="1" customHeight="1" x14ac:dyDescent="0.2">
      <c r="A5" s="32" t="s">
        <v>114</v>
      </c>
      <c r="B5" s="7">
        <v>11010100</v>
      </c>
      <c r="C5" s="12">
        <v>146334.29999999999</v>
      </c>
      <c r="D5" s="11">
        <v>34740.5</v>
      </c>
      <c r="E5" s="12">
        <f t="shared" si="0"/>
        <v>-111593.79999999999</v>
      </c>
      <c r="F5" s="12">
        <f t="shared" si="1"/>
        <v>23.740503764325933</v>
      </c>
      <c r="G5" s="8" t="e">
        <f>#REF!</f>
        <v>#REF!</v>
      </c>
      <c r="H5" s="12" t="e">
        <f t="shared" si="2"/>
        <v>#REF!</v>
      </c>
    </row>
    <row r="6" spans="1:8" ht="14.25" hidden="1" x14ac:dyDescent="0.2">
      <c r="A6" s="32" t="s">
        <v>115</v>
      </c>
      <c r="B6" s="7">
        <v>11010200</v>
      </c>
      <c r="C6" s="12">
        <v>3805.4</v>
      </c>
      <c r="D6" s="11">
        <v>1940.3</v>
      </c>
      <c r="E6" s="12">
        <f t="shared" si="0"/>
        <v>-1865.1000000000001</v>
      </c>
      <c r="F6" s="12">
        <f t="shared" si="1"/>
        <v>50.988069585326116</v>
      </c>
      <c r="G6" s="8" t="e">
        <f>#REF!</f>
        <v>#REF!</v>
      </c>
      <c r="H6" s="12" t="e">
        <f t="shared" si="2"/>
        <v>#REF!</v>
      </c>
    </row>
    <row r="7" spans="1:8" ht="14.25" hidden="1" x14ac:dyDescent="0.2">
      <c r="A7" s="32" t="s">
        <v>116</v>
      </c>
      <c r="B7" s="7">
        <v>11010400</v>
      </c>
      <c r="C7" s="12">
        <v>16778.3</v>
      </c>
      <c r="D7" s="11">
        <v>1329.1</v>
      </c>
      <c r="E7" s="12">
        <f t="shared" si="0"/>
        <v>-15449.199999999999</v>
      </c>
      <c r="F7" s="12">
        <f t="shared" si="1"/>
        <v>7.9215415149329784</v>
      </c>
      <c r="G7" s="8" t="e">
        <f>#REF!</f>
        <v>#REF!</v>
      </c>
      <c r="H7" s="12" t="e">
        <f t="shared" si="2"/>
        <v>#REF!</v>
      </c>
    </row>
    <row r="8" spans="1:8" ht="14.25" hidden="1" x14ac:dyDescent="0.2">
      <c r="A8" s="32" t="s">
        <v>117</v>
      </c>
      <c r="B8" s="7">
        <v>11010500</v>
      </c>
      <c r="C8" s="12">
        <v>6082</v>
      </c>
      <c r="D8" s="11">
        <v>942.8</v>
      </c>
      <c r="E8" s="12">
        <f t="shared" si="0"/>
        <v>-5139.2</v>
      </c>
      <c r="F8" s="12">
        <f t="shared" si="1"/>
        <v>15.501479776389345</v>
      </c>
      <c r="G8" s="8" t="e">
        <f>#REF!</f>
        <v>#REF!</v>
      </c>
      <c r="H8" s="12" t="e">
        <f t="shared" si="2"/>
        <v>#REF!</v>
      </c>
    </row>
    <row r="9" spans="1:8" ht="44.25" customHeight="1" x14ac:dyDescent="0.2">
      <c r="A9" s="1" t="s">
        <v>136</v>
      </c>
      <c r="B9" s="2">
        <v>21110000</v>
      </c>
      <c r="C9" s="10">
        <v>262.5</v>
      </c>
      <c r="D9" s="11">
        <v>952.9</v>
      </c>
      <c r="E9" s="11">
        <f t="shared" si="0"/>
        <v>690.4</v>
      </c>
      <c r="F9" s="11">
        <f t="shared" si="1"/>
        <v>363.00952380952378</v>
      </c>
      <c r="G9" s="48">
        <v>0</v>
      </c>
      <c r="H9" s="10">
        <f t="shared" si="2"/>
        <v>952.9</v>
      </c>
    </row>
    <row r="10" spans="1:8" ht="45" customHeight="1" x14ac:dyDescent="0.2">
      <c r="A10" s="1" t="s">
        <v>137</v>
      </c>
      <c r="B10" s="39">
        <v>24062100</v>
      </c>
      <c r="C10" s="10">
        <v>9</v>
      </c>
      <c r="D10" s="11">
        <v>62.5</v>
      </c>
      <c r="E10" s="11">
        <f t="shared" si="0"/>
        <v>53.5</v>
      </c>
      <c r="F10" s="11">
        <f t="shared" si="1"/>
        <v>694.44444444444446</v>
      </c>
      <c r="G10" s="28">
        <v>9</v>
      </c>
      <c r="H10" s="10">
        <f t="shared" si="2"/>
        <v>53.5</v>
      </c>
    </row>
    <row r="11" spans="1:8" ht="30" customHeight="1" x14ac:dyDescent="0.2">
      <c r="A11" s="1" t="s">
        <v>138</v>
      </c>
      <c r="B11" s="39">
        <v>25000000</v>
      </c>
      <c r="C11" s="10">
        <v>12861.5</v>
      </c>
      <c r="D11" s="11">
        <v>7680.9</v>
      </c>
      <c r="E11" s="11">
        <f t="shared" si="0"/>
        <v>-5180.6000000000004</v>
      </c>
      <c r="F11" s="11">
        <f t="shared" si="1"/>
        <v>59.720094856742989</v>
      </c>
      <c r="G11" s="10">
        <v>3815.3</v>
      </c>
      <c r="H11" s="10">
        <f t="shared" si="2"/>
        <v>3865.5999999999995</v>
      </c>
    </row>
    <row r="12" spans="1:8" ht="41.25" customHeight="1" x14ac:dyDescent="0.2">
      <c r="A12" s="1" t="s">
        <v>140</v>
      </c>
      <c r="B12" s="39">
        <v>31030000</v>
      </c>
      <c r="C12" s="10">
        <v>50</v>
      </c>
      <c r="D12" s="11">
        <v>0</v>
      </c>
      <c r="E12" s="11">
        <f t="shared" si="0"/>
        <v>-50</v>
      </c>
      <c r="F12" s="11">
        <f t="shared" si="1"/>
        <v>0</v>
      </c>
      <c r="G12" s="4">
        <v>0</v>
      </c>
      <c r="H12" s="10">
        <f t="shared" si="2"/>
        <v>0</v>
      </c>
    </row>
    <row r="13" spans="1:8" ht="47.25" customHeight="1" x14ac:dyDescent="0.2">
      <c r="A13" s="1" t="s">
        <v>139</v>
      </c>
      <c r="B13" s="40">
        <v>33010100</v>
      </c>
      <c r="C13" s="10">
        <v>1500</v>
      </c>
      <c r="D13" s="11">
        <v>1522.2</v>
      </c>
      <c r="E13" s="11">
        <f t="shared" ref="E13:E19" si="3">D13-C13</f>
        <v>22.200000000000045</v>
      </c>
      <c r="F13" s="11">
        <f>D13/C13*100</f>
        <v>101.47999999999999</v>
      </c>
      <c r="G13" s="28">
        <v>835.1</v>
      </c>
      <c r="H13" s="10">
        <f t="shared" ref="H13:H19" si="4">D13-G13</f>
        <v>687.1</v>
      </c>
    </row>
    <row r="14" spans="1:8" ht="14.25" hidden="1" x14ac:dyDescent="0.2">
      <c r="A14" s="1" t="s">
        <v>9</v>
      </c>
      <c r="B14" s="2">
        <v>31010200</v>
      </c>
      <c r="C14" s="10"/>
      <c r="D14" s="11"/>
      <c r="E14" s="11">
        <f t="shared" si="3"/>
        <v>0</v>
      </c>
      <c r="F14" s="11"/>
      <c r="G14" s="2"/>
      <c r="H14" s="10">
        <f t="shared" si="4"/>
        <v>0</v>
      </c>
    </row>
    <row r="15" spans="1:8" ht="28.5" hidden="1" x14ac:dyDescent="0.2">
      <c r="A15" s="1" t="s">
        <v>19</v>
      </c>
      <c r="B15" s="2">
        <v>31020000</v>
      </c>
      <c r="C15" s="10"/>
      <c r="D15" s="11"/>
      <c r="E15" s="11">
        <f t="shared" si="3"/>
        <v>0</v>
      </c>
      <c r="F15" s="11"/>
      <c r="G15" s="2"/>
      <c r="H15" s="10">
        <f t="shared" si="4"/>
        <v>0</v>
      </c>
    </row>
    <row r="16" spans="1:8" s="3" customFormat="1" ht="41.25" customHeight="1" x14ac:dyDescent="0.25">
      <c r="A16" s="5" t="s">
        <v>10</v>
      </c>
      <c r="B16" s="5"/>
      <c r="C16" s="13">
        <f>C4+C9+C10+C11+C12+C13</f>
        <v>14965.6</v>
      </c>
      <c r="D16" s="13">
        <f>D4+D9+D10+D11+D12+D13</f>
        <v>10411.5</v>
      </c>
      <c r="E16" s="33">
        <f t="shared" si="3"/>
        <v>-4554.1000000000004</v>
      </c>
      <c r="F16" s="14">
        <f>D16/C16*100</f>
        <v>69.569546159191745</v>
      </c>
      <c r="G16" s="13">
        <f>G4+G9+G10+G11+G12+G13</f>
        <v>4800.8</v>
      </c>
      <c r="H16" s="34">
        <f t="shared" si="4"/>
        <v>5610.7</v>
      </c>
    </row>
    <row r="17" spans="1:21" ht="18.75" hidden="1" customHeight="1" x14ac:dyDescent="0.2">
      <c r="A17" s="1" t="s">
        <v>11</v>
      </c>
      <c r="B17" s="1">
        <v>41020100</v>
      </c>
      <c r="C17" s="15"/>
      <c r="D17" s="11"/>
      <c r="E17" s="11">
        <f t="shared" si="3"/>
        <v>0</v>
      </c>
      <c r="F17" s="11" t="e">
        <f>D17/C17*100</f>
        <v>#DIV/0!</v>
      </c>
      <c r="G17" s="1"/>
      <c r="H17" s="10">
        <f t="shared" si="4"/>
        <v>0</v>
      </c>
    </row>
    <row r="18" spans="1:21" ht="57" hidden="1" customHeight="1" x14ac:dyDescent="0.2">
      <c r="A18" s="1" t="s">
        <v>12</v>
      </c>
      <c r="B18" s="1">
        <v>41030600</v>
      </c>
      <c r="C18" s="15"/>
      <c r="D18" s="11"/>
      <c r="E18" s="11">
        <f t="shared" si="3"/>
        <v>0</v>
      </c>
      <c r="F18" s="11" t="e">
        <f>D18/C18*100</f>
        <v>#DIV/0!</v>
      </c>
      <c r="G18" s="1"/>
      <c r="H18" s="10">
        <f t="shared" si="4"/>
        <v>0</v>
      </c>
    </row>
    <row r="19" spans="1:21" ht="42.75" hidden="1" customHeight="1" x14ac:dyDescent="0.2">
      <c r="A19" s="1" t="s">
        <v>13</v>
      </c>
      <c r="B19" s="1">
        <v>41031000</v>
      </c>
      <c r="C19" s="15"/>
      <c r="D19" s="11"/>
      <c r="E19" s="11">
        <f t="shared" si="3"/>
        <v>0</v>
      </c>
      <c r="F19" s="11" t="e">
        <f>D19/C19*100</f>
        <v>#DIV/0!</v>
      </c>
      <c r="G19" s="1"/>
      <c r="H19" s="10">
        <f t="shared" si="4"/>
        <v>0</v>
      </c>
    </row>
    <row r="20" spans="1:21" ht="24" customHeight="1" x14ac:dyDescent="0.2">
      <c r="A20" s="44"/>
      <c r="B20" s="44"/>
      <c r="C20" s="45"/>
      <c r="D20" s="46"/>
      <c r="E20" s="46"/>
      <c r="F20" s="46"/>
      <c r="G20" s="44"/>
      <c r="H20" s="47"/>
    </row>
    <row r="21" spans="1:21" ht="30" customHeight="1" x14ac:dyDescent="0.2">
      <c r="A21" s="44"/>
      <c r="B21" s="44"/>
      <c r="C21" s="45"/>
      <c r="D21" s="46"/>
      <c r="E21" s="46"/>
      <c r="F21" s="46"/>
      <c r="G21" s="44"/>
      <c r="H21" s="47"/>
    </row>
    <row r="23" spans="1:21" ht="18" x14ac:dyDescent="0.25">
      <c r="A23" s="41" t="s">
        <v>126</v>
      </c>
      <c r="C23" s="70" t="s">
        <v>127</v>
      </c>
      <c r="D23" s="70"/>
    </row>
    <row r="25" spans="1:21" x14ac:dyDescent="0.2">
      <c r="B25" s="71"/>
      <c r="C25" s="73" t="s">
        <v>37</v>
      </c>
      <c r="D25" s="75" t="s">
        <v>39</v>
      </c>
      <c r="E25" s="76"/>
      <c r="F25" s="77"/>
      <c r="G25" s="73" t="s">
        <v>38</v>
      </c>
      <c r="H25" s="65" t="s">
        <v>39</v>
      </c>
      <c r="I25" s="64"/>
      <c r="J25" s="64"/>
      <c r="K25" s="64"/>
      <c r="M25" s="62"/>
      <c r="N25" s="63" t="s">
        <v>37</v>
      </c>
      <c r="O25" s="63" t="s">
        <v>38</v>
      </c>
      <c r="P25" s="65" t="s">
        <v>39</v>
      </c>
      <c r="Q25" s="64"/>
      <c r="R25" s="64"/>
      <c r="S25" s="64"/>
      <c r="T25" s="64"/>
      <c r="U25" s="64"/>
    </row>
    <row r="26" spans="1:21" ht="25.5" x14ac:dyDescent="0.2">
      <c r="B26" s="72"/>
      <c r="C26" s="74"/>
      <c r="D26" s="20" t="s">
        <v>40</v>
      </c>
      <c r="E26" s="21" t="s">
        <v>43</v>
      </c>
      <c r="F26" s="21" t="s">
        <v>44</v>
      </c>
      <c r="G26" s="74"/>
      <c r="H26" s="20" t="s">
        <v>40</v>
      </c>
      <c r="I26" s="21" t="s">
        <v>43</v>
      </c>
      <c r="J26" s="21" t="s">
        <v>44</v>
      </c>
      <c r="K26" s="21" t="s">
        <v>45</v>
      </c>
      <c r="M26" s="62"/>
      <c r="N26" s="64"/>
      <c r="O26" s="64"/>
      <c r="P26" s="20" t="s">
        <v>40</v>
      </c>
      <c r="Q26" s="20" t="s">
        <v>41</v>
      </c>
      <c r="R26" s="20" t="s">
        <v>42</v>
      </c>
      <c r="S26" s="21" t="s">
        <v>43</v>
      </c>
      <c r="T26" s="21" t="s">
        <v>44</v>
      </c>
      <c r="U26" s="21" t="s">
        <v>45</v>
      </c>
    </row>
    <row r="27" spans="1:21" x14ac:dyDescent="0.2">
      <c r="B27" s="43"/>
      <c r="C27" s="43">
        <v>10000000</v>
      </c>
      <c r="D27" s="22">
        <v>238093.3</v>
      </c>
      <c r="E27" s="22">
        <v>56120.245109999982</v>
      </c>
      <c r="F27" s="22" t="e">
        <f>E27-#REF!</f>
        <v>#REF!</v>
      </c>
      <c r="G27" s="43" t="s">
        <v>46</v>
      </c>
      <c r="H27" s="29">
        <v>238093.3</v>
      </c>
      <c r="I27" s="29">
        <v>17324.874719999993</v>
      </c>
      <c r="J27" s="29">
        <v>-5163.725280000006</v>
      </c>
      <c r="K27" s="29">
        <v>77.038476027854088</v>
      </c>
      <c r="M27" s="43"/>
      <c r="N27" s="43">
        <v>10000000</v>
      </c>
      <c r="O27" s="43" t="s">
        <v>46</v>
      </c>
      <c r="P27" s="29">
        <v>238093.3</v>
      </c>
      <c r="Q27" s="29">
        <v>238093.3</v>
      </c>
      <c r="R27" s="29">
        <v>725.43870967741941</v>
      </c>
      <c r="S27" s="29">
        <v>1779.5940800000003</v>
      </c>
      <c r="T27" s="29">
        <v>1054.1553703225809</v>
      </c>
      <c r="U27" s="29">
        <v>245.3128095123752</v>
      </c>
    </row>
    <row r="28" spans="1:21" x14ac:dyDescent="0.2">
      <c r="B28" s="43"/>
      <c r="C28" s="43">
        <v>11000000</v>
      </c>
      <c r="D28" s="22">
        <v>173083</v>
      </c>
      <c r="E28" s="22">
        <v>39323.717349999992</v>
      </c>
      <c r="F28" s="22" t="e">
        <f>E28-#REF!</f>
        <v>#REF!</v>
      </c>
      <c r="G28" s="43" t="s">
        <v>47</v>
      </c>
      <c r="H28" s="29">
        <v>173083</v>
      </c>
      <c r="I28" s="29">
        <v>13704.562549999997</v>
      </c>
      <c r="J28" s="29">
        <v>-3707.1374500000038</v>
      </c>
      <c r="K28" s="29">
        <v>78.708928766289304</v>
      </c>
      <c r="M28" s="43"/>
      <c r="N28" s="43">
        <v>11000000</v>
      </c>
      <c r="O28" s="43" t="s">
        <v>47</v>
      </c>
      <c r="P28" s="29">
        <v>173083</v>
      </c>
      <c r="Q28" s="29">
        <v>173083</v>
      </c>
      <c r="R28" s="29">
        <v>561.66774193548383</v>
      </c>
      <c r="S28" s="29">
        <v>1591.1089200000001</v>
      </c>
      <c r="T28" s="29">
        <v>1029.4411780645164</v>
      </c>
      <c r="U28" s="29">
        <v>283.28294491634938</v>
      </c>
    </row>
    <row r="29" spans="1:21" x14ac:dyDescent="0.2">
      <c r="B29" s="43"/>
      <c r="C29" s="43">
        <v>11010000</v>
      </c>
      <c r="D29" s="22">
        <v>173000</v>
      </c>
      <c r="E29" s="22">
        <v>38952.729349999994</v>
      </c>
      <c r="F29" s="22" t="e">
        <f>E29-#REF!</f>
        <v>#REF!</v>
      </c>
      <c r="G29" s="43" t="s">
        <v>2</v>
      </c>
      <c r="H29" s="29">
        <v>173000</v>
      </c>
      <c r="I29" s="29">
        <v>13333.574549999998</v>
      </c>
      <c r="J29" s="29">
        <v>-4057.3254500000039</v>
      </c>
      <c r="K29" s="29">
        <v>76.669836236192467</v>
      </c>
      <c r="M29" s="43"/>
      <c r="N29" s="43">
        <v>11010000</v>
      </c>
      <c r="O29" s="43" t="s">
        <v>2</v>
      </c>
      <c r="P29" s="29">
        <v>173000</v>
      </c>
      <c r="Q29" s="29">
        <v>173000</v>
      </c>
      <c r="R29" s="29">
        <v>560.99677419354839</v>
      </c>
      <c r="S29" s="29">
        <v>1591.1089200000001</v>
      </c>
      <c r="T29" s="29">
        <v>1030.1121458064517</v>
      </c>
      <c r="U29" s="29">
        <v>283.62175919590135</v>
      </c>
    </row>
    <row r="30" spans="1:21" x14ac:dyDescent="0.2">
      <c r="B30" s="43"/>
      <c r="C30" s="43">
        <v>11010100</v>
      </c>
      <c r="D30" s="22">
        <v>146334.29999999999</v>
      </c>
      <c r="E30" s="22">
        <v>34740.484710000004</v>
      </c>
      <c r="F30" s="22" t="e">
        <f>E30-#REF!</f>
        <v>#REF!</v>
      </c>
      <c r="G30" s="43" t="s">
        <v>48</v>
      </c>
      <c r="H30" s="29">
        <v>146334.29999999999</v>
      </c>
      <c r="I30" s="29">
        <v>11377.519130000002</v>
      </c>
      <c r="J30" s="29">
        <v>-5177.4808699999976</v>
      </c>
      <c r="K30" s="29">
        <v>68.725576140138941</v>
      </c>
      <c r="M30" s="43"/>
      <c r="N30" s="43">
        <v>11010100</v>
      </c>
      <c r="O30" s="43" t="s">
        <v>48</v>
      </c>
      <c r="P30" s="29">
        <v>146334.29999999999</v>
      </c>
      <c r="Q30" s="29">
        <v>146334.29999999999</v>
      </c>
      <c r="R30" s="29">
        <v>534.0322580645161</v>
      </c>
      <c r="S30" s="29">
        <v>1269.3649499999999</v>
      </c>
      <c r="T30" s="29">
        <v>735.33269193548381</v>
      </c>
      <c r="U30" s="29">
        <v>237.6944334038055</v>
      </c>
    </row>
    <row r="31" spans="1:21" x14ac:dyDescent="0.2">
      <c r="B31" s="43"/>
      <c r="C31" s="43">
        <v>11010200</v>
      </c>
      <c r="D31" s="22">
        <v>3805.4</v>
      </c>
      <c r="E31" s="22">
        <v>1940.2961599999999</v>
      </c>
      <c r="F31" s="22" t="e">
        <f>E31-#REF!</f>
        <v>#REF!</v>
      </c>
      <c r="G31" s="43" t="s">
        <v>49</v>
      </c>
      <c r="H31" s="29">
        <v>3805.4</v>
      </c>
      <c r="I31" s="29">
        <v>1341.7062999999998</v>
      </c>
      <c r="J31" s="29">
        <v>1024.6062999999999</v>
      </c>
      <c r="K31" s="29">
        <v>423.11772311573623</v>
      </c>
      <c r="M31" s="43"/>
      <c r="N31" s="43">
        <v>11010200</v>
      </c>
      <c r="O31" s="43" t="s">
        <v>49</v>
      </c>
      <c r="P31" s="29">
        <v>3805.4</v>
      </c>
      <c r="Q31" s="29">
        <v>3805.4</v>
      </c>
      <c r="R31" s="29">
        <v>10.229032258064517</v>
      </c>
      <c r="S31" s="29">
        <v>264.03840000000002</v>
      </c>
      <c r="T31" s="29">
        <v>253.80936774193552</v>
      </c>
      <c r="U31" s="29">
        <v>2581.2647114474926</v>
      </c>
    </row>
    <row r="32" spans="1:21" x14ac:dyDescent="0.2">
      <c r="B32" s="43"/>
      <c r="C32" s="43">
        <v>11010400</v>
      </c>
      <c r="D32" s="22">
        <v>16778.3</v>
      </c>
      <c r="E32" s="22">
        <v>1329.14066</v>
      </c>
      <c r="F32" s="22" t="e">
        <f>E32-#REF!</f>
        <v>#REF!</v>
      </c>
      <c r="G32" s="43" t="s">
        <v>50</v>
      </c>
      <c r="H32" s="29">
        <v>16778.3</v>
      </c>
      <c r="I32" s="29">
        <v>569.04954999999995</v>
      </c>
      <c r="J32" s="29">
        <v>283.84954999999997</v>
      </c>
      <c r="K32" s="29">
        <v>199.52649018232819</v>
      </c>
      <c r="M32" s="43"/>
      <c r="N32" s="43">
        <v>11010400</v>
      </c>
      <c r="O32" s="43" t="s">
        <v>50</v>
      </c>
      <c r="P32" s="29">
        <v>16778.3</v>
      </c>
      <c r="Q32" s="29">
        <v>16778.3</v>
      </c>
      <c r="R32" s="29">
        <v>9.1999999999999993</v>
      </c>
      <c r="S32" s="29">
        <v>57.705570000000002</v>
      </c>
      <c r="T32" s="29">
        <v>48.505570000000006</v>
      </c>
      <c r="U32" s="29">
        <v>627.23445652173928</v>
      </c>
    </row>
    <row r="33" spans="2:21" x14ac:dyDescent="0.2">
      <c r="B33" s="43"/>
      <c r="C33" s="43">
        <v>11010500</v>
      </c>
      <c r="D33" s="22">
        <v>6082</v>
      </c>
      <c r="E33" s="22">
        <v>942.80782000000011</v>
      </c>
      <c r="F33" s="22" t="e">
        <f>E33-#REF!</f>
        <v>#REF!</v>
      </c>
      <c r="G33" s="43" t="s">
        <v>51</v>
      </c>
      <c r="H33" s="29">
        <v>6082</v>
      </c>
      <c r="I33" s="29">
        <v>45.299570000000109</v>
      </c>
      <c r="J33" s="29">
        <v>-188.30042999999989</v>
      </c>
      <c r="K33" s="29">
        <v>19.391939212328815</v>
      </c>
      <c r="M33" s="43"/>
      <c r="N33" s="43">
        <v>11010500</v>
      </c>
      <c r="O33" s="43" t="s">
        <v>51</v>
      </c>
      <c r="P33" s="29">
        <v>6082</v>
      </c>
      <c r="Q33" s="29">
        <v>6082</v>
      </c>
      <c r="R33" s="29">
        <v>7.5354838709677416</v>
      </c>
      <c r="S33" s="29">
        <v>0</v>
      </c>
      <c r="T33" s="29">
        <v>-7.5354838709677416</v>
      </c>
      <c r="U33" s="29">
        <v>0</v>
      </c>
    </row>
    <row r="34" spans="2:21" x14ac:dyDescent="0.2">
      <c r="B34" s="43"/>
      <c r="C34" s="43">
        <v>11020000</v>
      </c>
      <c r="D34" s="22">
        <v>83</v>
      </c>
      <c r="E34" s="22">
        <v>370.988</v>
      </c>
      <c r="F34" s="22" t="e">
        <f>E34-#REF!</f>
        <v>#REF!</v>
      </c>
      <c r="G34" s="43" t="s">
        <v>52</v>
      </c>
      <c r="H34" s="29">
        <v>83</v>
      </c>
      <c r="I34" s="29">
        <v>370.988</v>
      </c>
      <c r="J34" s="29">
        <v>350.18799999999999</v>
      </c>
      <c r="K34" s="29">
        <v>1783.596153846154</v>
      </c>
      <c r="M34" s="43"/>
      <c r="N34" s="43">
        <v>11020000</v>
      </c>
      <c r="O34" s="43" t="s">
        <v>52</v>
      </c>
      <c r="P34" s="29">
        <v>83</v>
      </c>
      <c r="Q34" s="29">
        <v>83</v>
      </c>
      <c r="R34" s="29">
        <v>0.67096774193548392</v>
      </c>
      <c r="S34" s="29">
        <v>0</v>
      </c>
      <c r="T34" s="29">
        <v>-0.67096774193548392</v>
      </c>
      <c r="U34" s="29">
        <v>0</v>
      </c>
    </row>
    <row r="35" spans="2:21" x14ac:dyDescent="0.2">
      <c r="B35" s="43"/>
      <c r="C35" s="43">
        <v>11020200</v>
      </c>
      <c r="D35" s="22">
        <v>83</v>
      </c>
      <c r="E35" s="22">
        <v>370.988</v>
      </c>
      <c r="F35" s="22" t="e">
        <f>E35-#REF!</f>
        <v>#REF!</v>
      </c>
      <c r="G35" s="43" t="s">
        <v>53</v>
      </c>
      <c r="H35" s="29">
        <v>83</v>
      </c>
      <c r="I35" s="29">
        <v>370.988</v>
      </c>
      <c r="J35" s="29">
        <v>350.18799999999999</v>
      </c>
      <c r="K35" s="29">
        <v>1783.596153846154</v>
      </c>
      <c r="M35" s="43"/>
      <c r="N35" s="43">
        <v>11020200</v>
      </c>
      <c r="O35" s="43" t="s">
        <v>53</v>
      </c>
      <c r="P35" s="29">
        <v>83</v>
      </c>
      <c r="Q35" s="29">
        <v>83</v>
      </c>
      <c r="R35" s="29">
        <v>0.67096774193548392</v>
      </c>
      <c r="S35" s="29">
        <v>0</v>
      </c>
      <c r="T35" s="29">
        <v>-0.67096774193548392</v>
      </c>
      <c r="U35" s="29">
        <v>0</v>
      </c>
    </row>
    <row r="36" spans="2:21" x14ac:dyDescent="0.2">
      <c r="B36" s="43"/>
      <c r="C36" s="43">
        <v>13000000</v>
      </c>
      <c r="D36" s="22">
        <v>332</v>
      </c>
      <c r="E36" s="22">
        <v>90.08578</v>
      </c>
      <c r="F36" s="22" t="e">
        <f>E36-#REF!</f>
        <v>#REF!</v>
      </c>
      <c r="G36" s="43" t="s">
        <v>54</v>
      </c>
      <c r="H36" s="29">
        <v>332</v>
      </c>
      <c r="I36" s="29">
        <v>5.5499999999956348E-3</v>
      </c>
      <c r="J36" s="29">
        <v>-42.394450000000006</v>
      </c>
      <c r="K36" s="29">
        <v>1.3089622641499139E-2</v>
      </c>
      <c r="M36" s="43"/>
      <c r="N36" s="43">
        <v>13000000</v>
      </c>
      <c r="O36" s="43" t="s">
        <v>54</v>
      </c>
      <c r="P36" s="29">
        <v>332</v>
      </c>
      <c r="Q36" s="29">
        <v>332</v>
      </c>
      <c r="R36" s="29">
        <v>1.3677419354838709</v>
      </c>
      <c r="S36" s="29">
        <v>5.5500000000000002E-3</v>
      </c>
      <c r="T36" s="29">
        <v>-1.362191935483871</v>
      </c>
      <c r="U36" s="29">
        <v>0.40577830188679254</v>
      </c>
    </row>
    <row r="37" spans="2:21" x14ac:dyDescent="0.2">
      <c r="B37" s="43"/>
      <c r="C37" s="43">
        <v>13010000</v>
      </c>
      <c r="D37" s="22">
        <v>159</v>
      </c>
      <c r="E37" s="22">
        <v>48.856050000000003</v>
      </c>
      <c r="F37" s="22" t="e">
        <f>E37-#REF!</f>
        <v>#REF!</v>
      </c>
      <c r="G37" s="43" t="s">
        <v>55</v>
      </c>
      <c r="H37" s="29">
        <v>159</v>
      </c>
      <c r="I37" s="29">
        <v>0</v>
      </c>
      <c r="J37" s="29">
        <v>0</v>
      </c>
      <c r="K37" s="29">
        <v>0</v>
      </c>
      <c r="M37" s="43"/>
      <c r="N37" s="43">
        <v>13010000</v>
      </c>
      <c r="O37" s="43" t="s">
        <v>55</v>
      </c>
      <c r="P37" s="29">
        <v>159</v>
      </c>
      <c r="Q37" s="29">
        <v>159</v>
      </c>
      <c r="R37" s="29">
        <v>0</v>
      </c>
      <c r="S37" s="29">
        <v>0</v>
      </c>
      <c r="T37" s="29">
        <v>0</v>
      </c>
      <c r="U37" s="29">
        <v>0</v>
      </c>
    </row>
    <row r="38" spans="2:21" x14ac:dyDescent="0.2">
      <c r="B38" s="43"/>
      <c r="C38" s="43">
        <v>13010100</v>
      </c>
      <c r="D38" s="22">
        <v>32</v>
      </c>
      <c r="E38" s="22">
        <v>7.5813000000000006</v>
      </c>
      <c r="F38" s="22" t="e">
        <f>E38-#REF!</f>
        <v>#REF!</v>
      </c>
      <c r="G38" s="43" t="s">
        <v>16</v>
      </c>
      <c r="H38" s="29">
        <v>32</v>
      </c>
      <c r="I38" s="29">
        <v>0</v>
      </c>
      <c r="J38" s="29">
        <v>0</v>
      </c>
      <c r="K38" s="29">
        <v>0</v>
      </c>
      <c r="M38" s="43"/>
      <c r="N38" s="43">
        <v>13010100</v>
      </c>
      <c r="O38" s="43" t="s">
        <v>16</v>
      </c>
      <c r="P38" s="29">
        <v>32</v>
      </c>
      <c r="Q38" s="29">
        <v>32</v>
      </c>
      <c r="R38" s="29">
        <v>0</v>
      </c>
      <c r="S38" s="29">
        <v>0</v>
      </c>
      <c r="T38" s="29">
        <v>0</v>
      </c>
      <c r="U38" s="29">
        <v>0</v>
      </c>
    </row>
    <row r="39" spans="2:21" x14ac:dyDescent="0.2">
      <c r="B39" s="43"/>
      <c r="C39" s="43">
        <v>13010200</v>
      </c>
      <c r="D39" s="22">
        <v>127</v>
      </c>
      <c r="E39" s="22">
        <v>41.274749999999997</v>
      </c>
      <c r="F39" s="22" t="e">
        <f>E39-#REF!</f>
        <v>#REF!</v>
      </c>
      <c r="G39" s="43" t="s">
        <v>56</v>
      </c>
      <c r="H39" s="29">
        <v>127</v>
      </c>
      <c r="I39" s="29">
        <v>0</v>
      </c>
      <c r="J39" s="29">
        <v>0</v>
      </c>
      <c r="K39" s="29">
        <v>0</v>
      </c>
      <c r="M39" s="43"/>
      <c r="N39" s="43">
        <v>13010200</v>
      </c>
      <c r="O39" s="43" t="s">
        <v>56</v>
      </c>
      <c r="P39" s="29">
        <v>127</v>
      </c>
      <c r="Q39" s="29">
        <v>127</v>
      </c>
      <c r="R39" s="29">
        <v>0</v>
      </c>
      <c r="S39" s="29">
        <v>0</v>
      </c>
      <c r="T39" s="29">
        <v>0</v>
      </c>
      <c r="U39" s="29">
        <v>0</v>
      </c>
    </row>
    <row r="40" spans="2:21" x14ac:dyDescent="0.2">
      <c r="B40" s="43"/>
      <c r="C40" s="43">
        <v>13030000</v>
      </c>
      <c r="D40" s="22">
        <v>12</v>
      </c>
      <c r="E40" s="22">
        <v>7.9786999999999999</v>
      </c>
      <c r="F40" s="22" t="e">
        <f>E40-#REF!</f>
        <v>#REF!</v>
      </c>
      <c r="G40" s="43" t="s">
        <v>57</v>
      </c>
      <c r="H40" s="29">
        <v>12</v>
      </c>
      <c r="I40" s="29">
        <v>5.5500000000001815E-3</v>
      </c>
      <c r="J40" s="29">
        <v>5.5500000000001815E-3</v>
      </c>
      <c r="K40" s="29">
        <v>0</v>
      </c>
      <c r="M40" s="43"/>
      <c r="N40" s="43">
        <v>13030000</v>
      </c>
      <c r="O40" s="43" t="s">
        <v>57</v>
      </c>
      <c r="P40" s="29">
        <v>12</v>
      </c>
      <c r="Q40" s="29">
        <v>12</v>
      </c>
      <c r="R40" s="29">
        <v>0</v>
      </c>
      <c r="S40" s="29">
        <v>5.5500000000000002E-3</v>
      </c>
      <c r="T40" s="29">
        <v>5.5500000000000002E-3</v>
      </c>
      <c r="U40" s="29">
        <v>0</v>
      </c>
    </row>
    <row r="41" spans="2:21" x14ac:dyDescent="0.2">
      <c r="B41" s="43"/>
      <c r="C41" s="43">
        <v>13030100</v>
      </c>
      <c r="D41" s="22">
        <v>12</v>
      </c>
      <c r="E41" s="22">
        <v>7.9786999999999999</v>
      </c>
      <c r="F41" s="22" t="e">
        <f>E41-#REF!</f>
        <v>#REF!</v>
      </c>
      <c r="G41" s="43" t="s">
        <v>58</v>
      </c>
      <c r="H41" s="29">
        <v>12</v>
      </c>
      <c r="I41" s="29">
        <v>5.5500000000001815E-3</v>
      </c>
      <c r="J41" s="29">
        <v>5.5500000000001815E-3</v>
      </c>
      <c r="K41" s="29">
        <v>0</v>
      </c>
      <c r="M41" s="43"/>
      <c r="N41" s="43">
        <v>13030100</v>
      </c>
      <c r="O41" s="43" t="s">
        <v>58</v>
      </c>
      <c r="P41" s="29">
        <v>12</v>
      </c>
      <c r="Q41" s="29">
        <v>12</v>
      </c>
      <c r="R41" s="29">
        <v>0</v>
      </c>
      <c r="S41" s="29">
        <v>5.5500000000000002E-3</v>
      </c>
      <c r="T41" s="29">
        <v>5.5500000000000002E-3</v>
      </c>
      <c r="U41" s="29">
        <v>0</v>
      </c>
    </row>
    <row r="42" spans="2:21" x14ac:dyDescent="0.2">
      <c r="B42" s="43"/>
      <c r="C42" s="43">
        <v>13040000</v>
      </c>
      <c r="D42" s="22">
        <v>161</v>
      </c>
      <c r="E42" s="22">
        <v>33.25103</v>
      </c>
      <c r="F42" s="22" t="e">
        <f>E42-#REF!</f>
        <v>#REF!</v>
      </c>
      <c r="G42" s="43" t="s">
        <v>59</v>
      </c>
      <c r="H42" s="29">
        <v>161</v>
      </c>
      <c r="I42" s="29">
        <v>0</v>
      </c>
      <c r="J42" s="29">
        <v>-42.4</v>
      </c>
      <c r="K42" s="29">
        <v>0</v>
      </c>
      <c r="M42" s="43"/>
      <c r="N42" s="43">
        <v>13040000</v>
      </c>
      <c r="O42" s="43" t="s">
        <v>59</v>
      </c>
      <c r="P42" s="29">
        <v>161</v>
      </c>
      <c r="Q42" s="29">
        <v>161</v>
      </c>
      <c r="R42" s="29">
        <v>1.3677419354838709</v>
      </c>
      <c r="S42" s="29">
        <v>0</v>
      </c>
      <c r="T42" s="29">
        <v>-1.3677419354838709</v>
      </c>
      <c r="U42" s="29">
        <v>0</v>
      </c>
    </row>
    <row r="43" spans="2:21" x14ac:dyDescent="0.2">
      <c r="B43" s="43"/>
      <c r="C43" s="43">
        <v>13040100</v>
      </c>
      <c r="D43" s="22">
        <v>161</v>
      </c>
      <c r="E43" s="22">
        <v>33.25103</v>
      </c>
      <c r="F43" s="22" t="e">
        <f>E43-#REF!</f>
        <v>#REF!</v>
      </c>
      <c r="G43" s="43" t="s">
        <v>60</v>
      </c>
      <c r="H43" s="29">
        <v>161</v>
      </c>
      <c r="I43" s="29">
        <v>0</v>
      </c>
      <c r="J43" s="29">
        <v>-42.4</v>
      </c>
      <c r="K43" s="29">
        <v>0</v>
      </c>
      <c r="M43" s="43"/>
      <c r="N43" s="43">
        <v>13040100</v>
      </c>
      <c r="O43" s="43" t="s">
        <v>60</v>
      </c>
      <c r="P43" s="29">
        <v>161</v>
      </c>
      <c r="Q43" s="29">
        <v>161</v>
      </c>
      <c r="R43" s="29">
        <v>1.3677419354838709</v>
      </c>
      <c r="S43" s="29">
        <v>0</v>
      </c>
      <c r="T43" s="29">
        <v>-1.3677419354838709</v>
      </c>
      <c r="U43" s="29">
        <v>0</v>
      </c>
    </row>
    <row r="44" spans="2:21" x14ac:dyDescent="0.2">
      <c r="B44" s="43"/>
      <c r="C44" s="43">
        <v>14000000</v>
      </c>
      <c r="D44" s="22">
        <v>8531.2999999999993</v>
      </c>
      <c r="E44" s="22">
        <v>1631.7302099999999</v>
      </c>
      <c r="F44" s="22" t="e">
        <f>E44-#REF!</f>
        <v>#REF!</v>
      </c>
      <c r="G44" s="43" t="s">
        <v>61</v>
      </c>
      <c r="H44" s="29">
        <v>8531.2999999999993</v>
      </c>
      <c r="I44" s="29">
        <v>880.99731999999995</v>
      </c>
      <c r="J44" s="29">
        <v>-524.00268000000005</v>
      </c>
      <c r="K44" s="29">
        <v>62.704435587188613</v>
      </c>
      <c r="M44" s="43"/>
      <c r="N44" s="43">
        <v>14000000</v>
      </c>
      <c r="O44" s="43" t="s">
        <v>61</v>
      </c>
      <c r="P44" s="29">
        <v>8531.2999999999993</v>
      </c>
      <c r="Q44" s="29">
        <v>8531.2999999999993</v>
      </c>
      <c r="R44" s="29">
        <v>45.322580645161288</v>
      </c>
      <c r="S44" s="29">
        <v>17.493110000000001</v>
      </c>
      <c r="T44" s="29">
        <v>-27.829470645161287</v>
      </c>
      <c r="U44" s="29">
        <v>38.596897508896802</v>
      </c>
    </row>
    <row r="45" spans="2:21" x14ac:dyDescent="0.2">
      <c r="B45" s="43"/>
      <c r="C45" s="43">
        <v>14020000</v>
      </c>
      <c r="D45" s="22">
        <v>1000</v>
      </c>
      <c r="E45" s="22">
        <v>130.85674</v>
      </c>
      <c r="F45" s="22" t="e">
        <f>E45-#REF!</f>
        <v>#REF!</v>
      </c>
      <c r="G45" s="43" t="s">
        <v>62</v>
      </c>
      <c r="H45" s="29">
        <v>1000</v>
      </c>
      <c r="I45" s="29">
        <v>130.85674</v>
      </c>
      <c r="J45" s="29">
        <v>-109.14326</v>
      </c>
      <c r="K45" s="29">
        <v>54.52364166666667</v>
      </c>
      <c r="M45" s="43"/>
      <c r="N45" s="43">
        <v>14020000</v>
      </c>
      <c r="O45" s="43" t="s">
        <v>62</v>
      </c>
      <c r="P45" s="29">
        <v>1000</v>
      </c>
      <c r="Q45" s="29">
        <v>1000</v>
      </c>
      <c r="R45" s="29">
        <v>7.741935483870968</v>
      </c>
      <c r="S45" s="29">
        <v>2.9217600000000004</v>
      </c>
      <c r="T45" s="29">
        <v>-4.8201754838709672</v>
      </c>
      <c r="U45" s="29">
        <v>37.739400000000003</v>
      </c>
    </row>
    <row r="46" spans="2:21" x14ac:dyDescent="0.2">
      <c r="B46" s="43"/>
      <c r="C46" s="43">
        <v>14021900</v>
      </c>
      <c r="D46" s="22">
        <v>1000</v>
      </c>
      <c r="E46" s="22">
        <v>130.85674</v>
      </c>
      <c r="F46" s="22" t="e">
        <f>E46-#REF!</f>
        <v>#REF!</v>
      </c>
      <c r="G46" s="43" t="s">
        <v>63</v>
      </c>
      <c r="H46" s="29">
        <v>1000</v>
      </c>
      <c r="I46" s="29">
        <v>130.85674</v>
      </c>
      <c r="J46" s="29">
        <v>-109.14326</v>
      </c>
      <c r="K46" s="29">
        <v>54.52364166666667</v>
      </c>
      <c r="M46" s="43"/>
      <c r="N46" s="43">
        <v>14021900</v>
      </c>
      <c r="O46" s="43" t="s">
        <v>63</v>
      </c>
      <c r="P46" s="29">
        <v>1000</v>
      </c>
      <c r="Q46" s="29">
        <v>1000</v>
      </c>
      <c r="R46" s="29">
        <v>7.741935483870968</v>
      </c>
      <c r="S46" s="29">
        <v>2.9217600000000004</v>
      </c>
      <c r="T46" s="29">
        <v>-4.8201754838709672</v>
      </c>
      <c r="U46" s="29">
        <v>37.739400000000003</v>
      </c>
    </row>
    <row r="47" spans="2:21" x14ac:dyDescent="0.2">
      <c r="B47" s="43"/>
      <c r="C47" s="43">
        <v>14030000</v>
      </c>
      <c r="D47" s="22">
        <v>3300</v>
      </c>
      <c r="E47" s="22">
        <v>440.90105</v>
      </c>
      <c r="F47" s="22" t="e">
        <f>E47-#REF!</f>
        <v>#REF!</v>
      </c>
      <c r="G47" s="43" t="s">
        <v>64</v>
      </c>
      <c r="H47" s="29">
        <v>3300</v>
      </c>
      <c r="I47" s="29">
        <v>440.90105</v>
      </c>
      <c r="J47" s="29">
        <v>-384.09895</v>
      </c>
      <c r="K47" s="29">
        <v>53.442551515151514</v>
      </c>
      <c r="M47" s="43"/>
      <c r="N47" s="43">
        <v>14030000</v>
      </c>
      <c r="O47" s="43" t="s">
        <v>64</v>
      </c>
      <c r="P47" s="29">
        <v>3300</v>
      </c>
      <c r="Q47" s="29">
        <v>3300</v>
      </c>
      <c r="R47" s="29">
        <v>26.612903225806452</v>
      </c>
      <c r="S47" s="29">
        <v>4.0350000000000004E-2</v>
      </c>
      <c r="T47" s="29">
        <v>-26.572553225806452</v>
      </c>
      <c r="U47" s="29">
        <v>0.15161818181818182</v>
      </c>
    </row>
    <row r="48" spans="2:21" x14ac:dyDescent="0.2">
      <c r="B48" s="43"/>
      <c r="C48" s="43">
        <v>14031900</v>
      </c>
      <c r="D48" s="22">
        <v>3300</v>
      </c>
      <c r="E48" s="22">
        <v>440.90105</v>
      </c>
      <c r="F48" s="22" t="e">
        <f>E48-#REF!</f>
        <v>#REF!</v>
      </c>
      <c r="G48" s="43" t="s">
        <v>63</v>
      </c>
      <c r="H48" s="29">
        <v>3300</v>
      </c>
      <c r="I48" s="29">
        <v>440.90105</v>
      </c>
      <c r="J48" s="29">
        <v>-384.09895</v>
      </c>
      <c r="K48" s="29">
        <v>53.442551515151514</v>
      </c>
      <c r="M48" s="43"/>
      <c r="N48" s="43">
        <v>14031900</v>
      </c>
      <c r="O48" s="43" t="s">
        <v>63</v>
      </c>
      <c r="P48" s="29">
        <v>3300</v>
      </c>
      <c r="Q48" s="29">
        <v>3300</v>
      </c>
      <c r="R48" s="29">
        <v>26.612903225806452</v>
      </c>
      <c r="S48" s="29">
        <v>4.0350000000000004E-2</v>
      </c>
      <c r="T48" s="29">
        <v>-26.572553225806452</v>
      </c>
      <c r="U48" s="29">
        <v>0.15161818181818182</v>
      </c>
    </row>
    <row r="49" spans="2:21" x14ac:dyDescent="0.2">
      <c r="B49" s="43"/>
      <c r="C49" s="43">
        <v>14040000</v>
      </c>
      <c r="D49" s="22">
        <v>4231.3</v>
      </c>
      <c r="E49" s="22">
        <v>1059.9724199999998</v>
      </c>
      <c r="F49" s="22" t="e">
        <f>E49-#REF!</f>
        <v>#REF!</v>
      </c>
      <c r="G49" s="43" t="s">
        <v>65</v>
      </c>
      <c r="H49" s="29">
        <v>4231.3</v>
      </c>
      <c r="I49" s="29">
        <v>309.23952999999989</v>
      </c>
      <c r="J49" s="29">
        <v>-30.760470000000112</v>
      </c>
      <c r="K49" s="29">
        <v>90.952802941176429</v>
      </c>
      <c r="M49" s="43"/>
      <c r="N49" s="43">
        <v>14040000</v>
      </c>
      <c r="O49" s="43" t="s">
        <v>65</v>
      </c>
      <c r="P49" s="29">
        <v>4231.3</v>
      </c>
      <c r="Q49" s="29">
        <v>4231.3</v>
      </c>
      <c r="R49" s="29">
        <v>10.967741935483872</v>
      </c>
      <c r="S49" s="29">
        <v>14.531000000000001</v>
      </c>
      <c r="T49" s="29">
        <v>3.5632580645161287</v>
      </c>
      <c r="U49" s="29">
        <v>132.48852941176469</v>
      </c>
    </row>
    <row r="50" spans="2:21" x14ac:dyDescent="0.2">
      <c r="B50" s="43"/>
      <c r="C50" s="43">
        <v>18000000</v>
      </c>
      <c r="D50" s="22">
        <v>56147</v>
      </c>
      <c r="E50" s="22">
        <v>15074.711770000002</v>
      </c>
      <c r="F50" s="22" t="e">
        <f>E50-#REF!</f>
        <v>#REF!</v>
      </c>
      <c r="G50" s="43" t="s">
        <v>66</v>
      </c>
      <c r="H50" s="29">
        <v>56147</v>
      </c>
      <c r="I50" s="29">
        <v>2739.309299999999</v>
      </c>
      <c r="J50" s="29">
        <v>-890.19070000000102</v>
      </c>
      <c r="K50" s="29">
        <v>75.473461909353873</v>
      </c>
      <c r="M50" s="43"/>
      <c r="N50" s="43">
        <v>18000000</v>
      </c>
      <c r="O50" s="43" t="s">
        <v>66</v>
      </c>
      <c r="P50" s="29">
        <v>56147</v>
      </c>
      <c r="Q50" s="29">
        <v>56147</v>
      </c>
      <c r="R50" s="29">
        <v>117.08064516129032</v>
      </c>
      <c r="S50" s="29">
        <v>170.98650000000001</v>
      </c>
      <c r="T50" s="29">
        <v>53.905854838709686</v>
      </c>
      <c r="U50" s="29">
        <v>146.04164485466319</v>
      </c>
    </row>
    <row r="51" spans="2:21" x14ac:dyDescent="0.2">
      <c r="B51" s="43"/>
      <c r="C51" s="43">
        <v>18010000</v>
      </c>
      <c r="D51" s="22">
        <v>21925</v>
      </c>
      <c r="E51" s="22">
        <v>5317.6102799999999</v>
      </c>
      <c r="F51" s="22" t="e">
        <f>E51-#REF!</f>
        <v>#REF!</v>
      </c>
      <c r="G51" s="43" t="s">
        <v>67</v>
      </c>
      <c r="H51" s="29">
        <v>21925</v>
      </c>
      <c r="I51" s="29">
        <v>1667.2784600000002</v>
      </c>
      <c r="J51" s="29">
        <v>419.77846000000022</v>
      </c>
      <c r="K51" s="29">
        <v>133.64957595190384</v>
      </c>
      <c r="M51" s="43"/>
      <c r="N51" s="43">
        <v>18010000</v>
      </c>
      <c r="O51" s="43" t="s">
        <v>67</v>
      </c>
      <c r="P51" s="29">
        <v>21925</v>
      </c>
      <c r="Q51" s="29">
        <v>21925</v>
      </c>
      <c r="R51" s="29">
        <v>40.241935483870968</v>
      </c>
      <c r="S51" s="29">
        <v>92.000720000000001</v>
      </c>
      <c r="T51" s="29">
        <v>51.758784516129033</v>
      </c>
      <c r="U51" s="29">
        <v>228.6190236472946</v>
      </c>
    </row>
    <row r="52" spans="2:21" x14ac:dyDescent="0.2">
      <c r="B52" s="43"/>
      <c r="C52" s="43">
        <v>18010100</v>
      </c>
      <c r="D52" s="22">
        <v>2</v>
      </c>
      <c r="E52" s="22">
        <v>1.5458000000000001</v>
      </c>
      <c r="F52" s="22" t="e">
        <f>E52-#REF!</f>
        <v>#REF!</v>
      </c>
      <c r="G52" s="43" t="s">
        <v>68</v>
      </c>
      <c r="H52" s="29">
        <v>2</v>
      </c>
      <c r="I52" s="29">
        <v>0</v>
      </c>
      <c r="J52" s="29">
        <v>0</v>
      </c>
      <c r="K52" s="29">
        <v>0</v>
      </c>
      <c r="M52" s="43"/>
      <c r="N52" s="43">
        <v>18010100</v>
      </c>
      <c r="O52" s="43" t="s">
        <v>68</v>
      </c>
      <c r="P52" s="29">
        <v>2</v>
      </c>
      <c r="Q52" s="29">
        <v>2</v>
      </c>
      <c r="R52" s="29">
        <v>0</v>
      </c>
      <c r="S52" s="29">
        <v>0</v>
      </c>
      <c r="T52" s="29">
        <v>0</v>
      </c>
      <c r="U52" s="29">
        <v>0</v>
      </c>
    </row>
    <row r="53" spans="2:21" x14ac:dyDescent="0.2">
      <c r="B53" s="43"/>
      <c r="C53" s="43">
        <v>18010200</v>
      </c>
      <c r="D53" s="22">
        <v>655</v>
      </c>
      <c r="E53" s="22">
        <v>1.4465699999999999</v>
      </c>
      <c r="F53" s="22" t="e">
        <f>E53-#REF!</f>
        <v>#REF!</v>
      </c>
      <c r="G53" s="43" t="s">
        <v>69</v>
      </c>
      <c r="H53" s="29">
        <v>655</v>
      </c>
      <c r="I53" s="29">
        <v>-1.6974800000000003</v>
      </c>
      <c r="J53" s="29">
        <v>-1.6974800000000003</v>
      </c>
      <c r="K53" s="29">
        <v>0</v>
      </c>
      <c r="M53" s="43"/>
      <c r="N53" s="43">
        <v>18010200</v>
      </c>
      <c r="O53" s="43" t="s">
        <v>69</v>
      </c>
      <c r="P53" s="29">
        <v>655</v>
      </c>
      <c r="Q53" s="29">
        <v>655</v>
      </c>
      <c r="R53" s="29">
        <v>0</v>
      </c>
      <c r="S53" s="29">
        <v>0</v>
      </c>
      <c r="T53" s="29">
        <v>0</v>
      </c>
      <c r="U53" s="29">
        <v>0</v>
      </c>
    </row>
    <row r="54" spans="2:21" x14ac:dyDescent="0.2">
      <c r="B54" s="43"/>
      <c r="C54" s="43">
        <v>18010300</v>
      </c>
      <c r="D54" s="22">
        <v>2115</v>
      </c>
      <c r="E54" s="22">
        <v>128.12664999999998</v>
      </c>
      <c r="F54" s="22" t="e">
        <f>E54-#REF!</f>
        <v>#REF!</v>
      </c>
      <c r="G54" s="43" t="s">
        <v>70</v>
      </c>
      <c r="H54" s="29">
        <v>2115</v>
      </c>
      <c r="I54" s="29">
        <v>9.3559999999999999</v>
      </c>
      <c r="J54" s="29">
        <v>9.3559999999999999</v>
      </c>
      <c r="K54" s="29">
        <v>0</v>
      </c>
      <c r="M54" s="43"/>
      <c r="N54" s="43">
        <v>18010300</v>
      </c>
      <c r="O54" s="43" t="s">
        <v>70</v>
      </c>
      <c r="P54" s="29">
        <v>2115</v>
      </c>
      <c r="Q54" s="29">
        <v>2115</v>
      </c>
      <c r="R54" s="29">
        <v>0</v>
      </c>
      <c r="S54" s="29">
        <v>0</v>
      </c>
      <c r="T54" s="29">
        <v>0</v>
      </c>
      <c r="U54" s="29">
        <v>0</v>
      </c>
    </row>
    <row r="55" spans="2:21" x14ac:dyDescent="0.2">
      <c r="B55" s="43"/>
      <c r="C55" s="43">
        <v>18010400</v>
      </c>
      <c r="D55" s="22">
        <v>2228</v>
      </c>
      <c r="E55" s="22">
        <v>695.13788999999997</v>
      </c>
      <c r="F55" s="22" t="e">
        <f>E55-#REF!</f>
        <v>#REF!</v>
      </c>
      <c r="G55" s="43" t="s">
        <v>71</v>
      </c>
      <c r="H55" s="29">
        <v>2228</v>
      </c>
      <c r="I55" s="29">
        <v>113.66428000000003</v>
      </c>
      <c r="J55" s="29">
        <v>113.66428000000003</v>
      </c>
      <c r="K55" s="29">
        <v>0</v>
      </c>
      <c r="M55" s="43"/>
      <c r="N55" s="43">
        <v>18010400</v>
      </c>
      <c r="O55" s="43" t="s">
        <v>71</v>
      </c>
      <c r="P55" s="29">
        <v>2228</v>
      </c>
      <c r="Q55" s="29">
        <v>2228</v>
      </c>
      <c r="R55" s="29">
        <v>0</v>
      </c>
      <c r="S55" s="29">
        <v>1.2249300000000001</v>
      </c>
      <c r="T55" s="29">
        <v>1.2249300000000001</v>
      </c>
      <c r="U55" s="29">
        <v>0</v>
      </c>
    </row>
    <row r="56" spans="2:21" x14ac:dyDescent="0.2">
      <c r="B56" s="43"/>
      <c r="C56" s="43">
        <v>18010500</v>
      </c>
      <c r="D56" s="22">
        <v>3904</v>
      </c>
      <c r="E56" s="22">
        <v>1006.7146</v>
      </c>
      <c r="F56" s="22" t="e">
        <f>E56-#REF!</f>
        <v>#REF!</v>
      </c>
      <c r="G56" s="43" t="s">
        <v>72</v>
      </c>
      <c r="H56" s="29">
        <v>3904</v>
      </c>
      <c r="I56" s="29">
        <v>369.60871999999995</v>
      </c>
      <c r="J56" s="29">
        <v>43.608719999999948</v>
      </c>
      <c r="K56" s="29">
        <v>113.37690797546011</v>
      </c>
      <c r="M56" s="43"/>
      <c r="N56" s="43">
        <v>18010500</v>
      </c>
      <c r="O56" s="43" t="s">
        <v>72</v>
      </c>
      <c r="P56" s="29">
        <v>3904</v>
      </c>
      <c r="Q56" s="29">
        <v>3904</v>
      </c>
      <c r="R56" s="29">
        <v>10.516129032258064</v>
      </c>
      <c r="S56" s="29">
        <v>49.858220000000003</v>
      </c>
      <c r="T56" s="29">
        <v>39.342090967741939</v>
      </c>
      <c r="U56" s="29">
        <v>474.11190797546016</v>
      </c>
    </row>
    <row r="57" spans="2:21" x14ac:dyDescent="0.2">
      <c r="B57" s="43"/>
      <c r="C57" s="43">
        <v>18010600</v>
      </c>
      <c r="D57" s="22">
        <v>9954</v>
      </c>
      <c r="E57" s="22">
        <v>3073.4686499999998</v>
      </c>
      <c r="F57" s="22" t="e">
        <f>E57-#REF!</f>
        <v>#REF!</v>
      </c>
      <c r="G57" s="43" t="s">
        <v>73</v>
      </c>
      <c r="H57" s="29">
        <v>9954</v>
      </c>
      <c r="I57" s="29">
        <v>1075.3737599999999</v>
      </c>
      <c r="J57" s="29">
        <v>245.87375999999995</v>
      </c>
      <c r="K57" s="29">
        <v>129.6412007233273</v>
      </c>
      <c r="M57" s="43"/>
      <c r="N57" s="43">
        <v>18010600</v>
      </c>
      <c r="O57" s="43" t="s">
        <v>73</v>
      </c>
      <c r="P57" s="29">
        <v>9954</v>
      </c>
      <c r="Q57" s="29">
        <v>9954</v>
      </c>
      <c r="R57" s="29">
        <v>26.758064516129036</v>
      </c>
      <c r="S57" s="29">
        <v>28.074810000000003</v>
      </c>
      <c r="T57" s="29">
        <v>1.3167454838709673</v>
      </c>
      <c r="U57" s="29">
        <v>104.92092947558771</v>
      </c>
    </row>
    <row r="58" spans="2:21" x14ac:dyDescent="0.2">
      <c r="B58" s="43"/>
      <c r="C58" s="43">
        <v>18010700</v>
      </c>
      <c r="D58" s="22">
        <v>1217</v>
      </c>
      <c r="E58" s="22">
        <v>38.708469999999998</v>
      </c>
      <c r="F58" s="22" t="e">
        <f>E58-#REF!</f>
        <v>#REF!</v>
      </c>
      <c r="G58" s="43" t="s">
        <v>74</v>
      </c>
      <c r="H58" s="29">
        <v>1217</v>
      </c>
      <c r="I58" s="29">
        <v>10.46373</v>
      </c>
      <c r="J58" s="29">
        <v>10.46373</v>
      </c>
      <c r="K58" s="29">
        <v>0</v>
      </c>
      <c r="M58" s="43"/>
      <c r="N58" s="43">
        <v>18010700</v>
      </c>
      <c r="O58" s="43" t="s">
        <v>74</v>
      </c>
      <c r="P58" s="29">
        <v>1217</v>
      </c>
      <c r="Q58" s="29">
        <v>1217</v>
      </c>
      <c r="R58" s="29">
        <v>0</v>
      </c>
      <c r="S58" s="29">
        <v>1.244E-2</v>
      </c>
      <c r="T58" s="29">
        <v>1.244E-2</v>
      </c>
      <c r="U58" s="29">
        <v>0</v>
      </c>
    </row>
    <row r="59" spans="2:21" x14ac:dyDescent="0.2">
      <c r="B59" s="43"/>
      <c r="C59" s="43">
        <v>18010900</v>
      </c>
      <c r="D59" s="22">
        <v>1825</v>
      </c>
      <c r="E59" s="22">
        <v>366.21165000000002</v>
      </c>
      <c r="F59" s="22" t="e">
        <f>E59-#REF!</f>
        <v>#REF!</v>
      </c>
      <c r="G59" s="43" t="s">
        <v>75</v>
      </c>
      <c r="H59" s="29">
        <v>1825</v>
      </c>
      <c r="I59" s="29">
        <v>90.509450000000015</v>
      </c>
      <c r="J59" s="29">
        <v>0.50945000000001528</v>
      </c>
      <c r="K59" s="29">
        <v>100.56605555555558</v>
      </c>
      <c r="M59" s="43"/>
      <c r="N59" s="43">
        <v>18010900</v>
      </c>
      <c r="O59" s="43" t="s">
        <v>75</v>
      </c>
      <c r="P59" s="29">
        <v>1825</v>
      </c>
      <c r="Q59" s="29">
        <v>1825</v>
      </c>
      <c r="R59" s="29">
        <v>2.9032258064516125</v>
      </c>
      <c r="S59" s="29">
        <v>12.83032</v>
      </c>
      <c r="T59" s="29">
        <v>9.9270941935483883</v>
      </c>
      <c r="U59" s="29">
        <v>441.93324444444454</v>
      </c>
    </row>
    <row r="60" spans="2:21" x14ac:dyDescent="0.2">
      <c r="B60" s="43"/>
      <c r="C60" s="43">
        <v>18011100</v>
      </c>
      <c r="D60" s="22">
        <v>25</v>
      </c>
      <c r="E60" s="22">
        <v>6.25</v>
      </c>
      <c r="F60" s="22" t="e">
        <f>E60-#REF!</f>
        <v>#REF!</v>
      </c>
      <c r="G60" s="43" t="s">
        <v>76</v>
      </c>
      <c r="H60" s="29">
        <v>25</v>
      </c>
      <c r="I60" s="29">
        <v>0</v>
      </c>
      <c r="J60" s="29">
        <v>-2</v>
      </c>
      <c r="K60" s="29">
        <v>0</v>
      </c>
      <c r="M60" s="43"/>
      <c r="N60" s="43">
        <v>18011100</v>
      </c>
      <c r="O60" s="43" t="s">
        <v>76</v>
      </c>
      <c r="P60" s="29">
        <v>25</v>
      </c>
      <c r="Q60" s="29">
        <v>25</v>
      </c>
      <c r="R60" s="29">
        <v>6.4516129032258063E-2</v>
      </c>
      <c r="S60" s="29">
        <v>0</v>
      </c>
      <c r="T60" s="29">
        <v>-6.4516129032258063E-2</v>
      </c>
      <c r="U60" s="29">
        <v>0</v>
      </c>
    </row>
    <row r="61" spans="2:21" x14ac:dyDescent="0.2">
      <c r="B61" s="43"/>
      <c r="C61" s="43">
        <v>18030000</v>
      </c>
      <c r="D61" s="22">
        <v>22</v>
      </c>
      <c r="E61" s="22">
        <v>7.31</v>
      </c>
      <c r="F61" s="22" t="e">
        <f>E61-#REF!</f>
        <v>#REF!</v>
      </c>
      <c r="G61" s="43" t="s">
        <v>3</v>
      </c>
      <c r="H61" s="29">
        <v>22</v>
      </c>
      <c r="I61" s="29">
        <v>1</v>
      </c>
      <c r="J61" s="29">
        <v>-1</v>
      </c>
      <c r="K61" s="29">
        <v>50</v>
      </c>
      <c r="M61" s="43"/>
      <c r="N61" s="43">
        <v>18030000</v>
      </c>
      <c r="O61" s="43" t="s">
        <v>3</v>
      </c>
      <c r="P61" s="29">
        <v>22</v>
      </c>
      <c r="Q61" s="29">
        <v>22</v>
      </c>
      <c r="R61" s="29">
        <v>6.4516129032258063E-2</v>
      </c>
      <c r="S61" s="29">
        <v>0</v>
      </c>
      <c r="T61" s="29">
        <v>-6.4516129032258063E-2</v>
      </c>
      <c r="U61" s="29">
        <v>0</v>
      </c>
    </row>
    <row r="62" spans="2:21" x14ac:dyDescent="0.2">
      <c r="B62" s="43"/>
      <c r="C62" s="43">
        <v>18030100</v>
      </c>
      <c r="D62" s="22">
        <v>12.1</v>
      </c>
      <c r="E62" s="22">
        <v>3.2</v>
      </c>
      <c r="F62" s="22" t="e">
        <f>E62-#REF!</f>
        <v>#REF!</v>
      </c>
      <c r="G62" s="43" t="s">
        <v>77</v>
      </c>
      <c r="H62" s="29">
        <v>12.1</v>
      </c>
      <c r="I62" s="29">
        <v>0</v>
      </c>
      <c r="J62" s="29">
        <v>-1</v>
      </c>
      <c r="K62" s="29">
        <v>0</v>
      </c>
      <c r="M62" s="43"/>
      <c r="N62" s="43">
        <v>18030100</v>
      </c>
      <c r="O62" s="43" t="s">
        <v>77</v>
      </c>
      <c r="P62" s="29">
        <v>12.1</v>
      </c>
      <c r="Q62" s="29">
        <v>12.1</v>
      </c>
      <c r="R62" s="29">
        <v>3.2258064516129031E-2</v>
      </c>
      <c r="S62" s="29">
        <v>0</v>
      </c>
      <c r="T62" s="29">
        <v>-3.2258064516129031E-2</v>
      </c>
      <c r="U62" s="29">
        <v>0</v>
      </c>
    </row>
    <row r="63" spans="2:21" x14ac:dyDescent="0.2">
      <c r="B63" s="43"/>
      <c r="C63" s="43">
        <v>18030200</v>
      </c>
      <c r="D63" s="22">
        <v>9.9</v>
      </c>
      <c r="E63" s="22">
        <v>4.1100000000000003</v>
      </c>
      <c r="F63" s="22" t="e">
        <f>E63-#REF!</f>
        <v>#REF!</v>
      </c>
      <c r="G63" s="43" t="s">
        <v>78</v>
      </c>
      <c r="H63" s="29">
        <v>9.9</v>
      </c>
      <c r="I63" s="29">
        <v>1</v>
      </c>
      <c r="J63" s="29">
        <v>0</v>
      </c>
      <c r="K63" s="29">
        <v>100</v>
      </c>
      <c r="M63" s="43"/>
      <c r="N63" s="43">
        <v>18030200</v>
      </c>
      <c r="O63" s="43" t="s">
        <v>78</v>
      </c>
      <c r="P63" s="29">
        <v>9.9</v>
      </c>
      <c r="Q63" s="29">
        <v>9.9</v>
      </c>
      <c r="R63" s="29">
        <v>3.2258064516129031E-2</v>
      </c>
      <c r="S63" s="29">
        <v>0</v>
      </c>
      <c r="T63" s="29">
        <v>-3.2258064516129031E-2</v>
      </c>
      <c r="U63" s="29">
        <v>0</v>
      </c>
    </row>
    <row r="64" spans="2:21" x14ac:dyDescent="0.2">
      <c r="B64" s="43"/>
      <c r="C64" s="43">
        <v>18050000</v>
      </c>
      <c r="D64" s="22">
        <v>34200</v>
      </c>
      <c r="E64" s="22">
        <v>9749.7914899999996</v>
      </c>
      <c r="F64" s="22" t="e">
        <f>E64-#REF!</f>
        <v>#REF!</v>
      </c>
      <c r="G64" s="43" t="s">
        <v>79</v>
      </c>
      <c r="H64" s="29">
        <v>34200</v>
      </c>
      <c r="I64" s="29">
        <v>1071.0308399999999</v>
      </c>
      <c r="J64" s="29">
        <v>-1308.9691600000001</v>
      </c>
      <c r="K64" s="29">
        <v>45.001295798319326</v>
      </c>
      <c r="M64" s="43"/>
      <c r="N64" s="43">
        <v>18050000</v>
      </c>
      <c r="O64" s="43" t="s">
        <v>79</v>
      </c>
      <c r="P64" s="29">
        <v>34200</v>
      </c>
      <c r="Q64" s="29">
        <v>34200</v>
      </c>
      <c r="R64" s="29">
        <v>76.774193548387089</v>
      </c>
      <c r="S64" s="29">
        <v>78.985780000000005</v>
      </c>
      <c r="T64" s="29">
        <v>2.2115864516129164</v>
      </c>
      <c r="U64" s="29">
        <v>102.88063781512606</v>
      </c>
    </row>
    <row r="65" spans="2:21" x14ac:dyDescent="0.2">
      <c r="B65" s="43"/>
      <c r="C65" s="43">
        <v>18050300</v>
      </c>
      <c r="D65" s="22">
        <v>2087</v>
      </c>
      <c r="E65" s="22">
        <v>596.7704</v>
      </c>
      <c r="F65" s="22" t="e">
        <f>E65-#REF!</f>
        <v>#REF!</v>
      </c>
      <c r="G65" s="43" t="s">
        <v>80</v>
      </c>
      <c r="H65" s="29">
        <v>2087</v>
      </c>
      <c r="I65" s="29">
        <v>53.925249999999998</v>
      </c>
      <c r="J65" s="29">
        <v>-66.074749999999995</v>
      </c>
      <c r="K65" s="29">
        <v>44.937708333333333</v>
      </c>
      <c r="M65" s="43"/>
      <c r="N65" s="43">
        <v>18050300</v>
      </c>
      <c r="O65" s="43" t="s">
        <v>80</v>
      </c>
      <c r="P65" s="29">
        <v>2087</v>
      </c>
      <c r="Q65" s="29">
        <v>2087</v>
      </c>
      <c r="R65" s="29">
        <v>3.870967741935484</v>
      </c>
      <c r="S65" s="29">
        <v>0</v>
      </c>
      <c r="T65" s="29">
        <v>-3.870967741935484</v>
      </c>
      <c r="U65" s="29">
        <v>0</v>
      </c>
    </row>
    <row r="66" spans="2:21" x14ac:dyDescent="0.2">
      <c r="B66" s="43"/>
      <c r="C66" s="43">
        <v>18050400</v>
      </c>
      <c r="D66" s="22">
        <v>24521</v>
      </c>
      <c r="E66" s="22">
        <v>7519.0377900000003</v>
      </c>
      <c r="F66" s="22" t="e">
        <f>E66-#REF!</f>
        <v>#REF!</v>
      </c>
      <c r="G66" s="43" t="s">
        <v>81</v>
      </c>
      <c r="H66" s="29">
        <v>24521</v>
      </c>
      <c r="I66" s="29">
        <v>956.94212000000016</v>
      </c>
      <c r="J66" s="29">
        <v>-843.05787999999984</v>
      </c>
      <c r="K66" s="29">
        <v>53.163451111111115</v>
      </c>
      <c r="M66" s="43"/>
      <c r="N66" s="43">
        <v>18050400</v>
      </c>
      <c r="O66" s="43" t="s">
        <v>81</v>
      </c>
      <c r="P66" s="29">
        <v>24521</v>
      </c>
      <c r="Q66" s="29">
        <v>24521</v>
      </c>
      <c r="R66" s="29">
        <v>58.064516129032256</v>
      </c>
      <c r="S66" s="29">
        <v>68.265979999999999</v>
      </c>
      <c r="T66" s="29">
        <v>10.201463870967743</v>
      </c>
      <c r="U66" s="29">
        <v>117.56918777777778</v>
      </c>
    </row>
    <row r="67" spans="2:21" x14ac:dyDescent="0.2">
      <c r="B67" s="43"/>
      <c r="C67" s="43">
        <v>18050500</v>
      </c>
      <c r="D67" s="22">
        <v>7592</v>
      </c>
      <c r="E67" s="22">
        <v>1633.9833000000001</v>
      </c>
      <c r="F67" s="22" t="e">
        <f>E67-#REF!</f>
        <v>#REF!</v>
      </c>
      <c r="G67" s="43" t="s">
        <v>82</v>
      </c>
      <c r="H67" s="29">
        <v>7592</v>
      </c>
      <c r="I67" s="29">
        <v>60.163469999999975</v>
      </c>
      <c r="J67" s="29">
        <v>-399.83653000000004</v>
      </c>
      <c r="K67" s="29">
        <v>13.079015217391298</v>
      </c>
      <c r="M67" s="43"/>
      <c r="N67" s="43">
        <v>18050500</v>
      </c>
      <c r="O67" s="43" t="s">
        <v>82</v>
      </c>
      <c r="P67" s="29">
        <v>7592</v>
      </c>
      <c r="Q67" s="29">
        <v>7592</v>
      </c>
      <c r="R67" s="29">
        <v>14.838709677419354</v>
      </c>
      <c r="S67" s="29">
        <v>10.719799999999999</v>
      </c>
      <c r="T67" s="29">
        <v>-4.1189096774193548</v>
      </c>
      <c r="U67" s="29">
        <v>72.242130434782609</v>
      </c>
    </row>
    <row r="68" spans="2:21" x14ac:dyDescent="0.2">
      <c r="B68" s="43"/>
      <c r="C68" s="43">
        <v>20000000</v>
      </c>
      <c r="D68" s="22">
        <v>2906.7</v>
      </c>
      <c r="E68" s="22">
        <v>884.83849999999995</v>
      </c>
      <c r="F68" s="22" t="e">
        <f>E68-#REF!</f>
        <v>#REF!</v>
      </c>
      <c r="G68" s="43" t="s">
        <v>83</v>
      </c>
      <c r="H68" s="29">
        <v>2906.7</v>
      </c>
      <c r="I68" s="29">
        <v>124.93851000000005</v>
      </c>
      <c r="J68" s="29">
        <v>-92.061489999999949</v>
      </c>
      <c r="K68" s="29">
        <v>57.57535023041477</v>
      </c>
      <c r="M68" s="43"/>
      <c r="N68" s="43">
        <v>20000000</v>
      </c>
      <c r="O68" s="43" t="s">
        <v>83</v>
      </c>
      <c r="P68" s="29">
        <v>2906.7</v>
      </c>
      <c r="Q68" s="29">
        <v>2906.7</v>
      </c>
      <c r="R68" s="29">
        <v>7</v>
      </c>
      <c r="S68" s="29">
        <v>2.9297</v>
      </c>
      <c r="T68" s="29">
        <v>-4.0702999999999996</v>
      </c>
      <c r="U68" s="29">
        <v>41.85285714285714</v>
      </c>
    </row>
    <row r="69" spans="2:21" x14ac:dyDescent="0.2">
      <c r="B69" s="43"/>
      <c r="C69" s="43">
        <v>21000000</v>
      </c>
      <c r="D69" s="22">
        <v>84.7</v>
      </c>
      <c r="E69" s="22">
        <v>138.39099999999999</v>
      </c>
      <c r="F69" s="22" t="e">
        <f>E69-#REF!</f>
        <v>#REF!</v>
      </c>
      <c r="G69" s="43" t="s">
        <v>84</v>
      </c>
      <c r="H69" s="29">
        <v>84.7</v>
      </c>
      <c r="I69" s="29">
        <v>23.545000000000002</v>
      </c>
      <c r="J69" s="29">
        <v>21.045000000000002</v>
      </c>
      <c r="K69" s="29">
        <v>941.80000000000007</v>
      </c>
      <c r="M69" s="43"/>
      <c r="N69" s="43">
        <v>21000000</v>
      </c>
      <c r="O69" s="43" t="s">
        <v>84</v>
      </c>
      <c r="P69" s="29">
        <v>84.7</v>
      </c>
      <c r="Q69" s="29">
        <v>84.7</v>
      </c>
      <c r="R69" s="29">
        <v>8.0645161290322578E-2</v>
      </c>
      <c r="S69" s="29">
        <v>0.51</v>
      </c>
      <c r="T69" s="29">
        <v>0.42935483870967744</v>
      </c>
      <c r="U69" s="29">
        <v>632.4</v>
      </c>
    </row>
    <row r="70" spans="2:21" x14ac:dyDescent="0.2">
      <c r="B70" s="43"/>
      <c r="C70" s="43">
        <v>21010000</v>
      </c>
      <c r="D70" s="22">
        <v>4.7</v>
      </c>
      <c r="E70" s="22">
        <v>11.679</v>
      </c>
      <c r="F70" s="22" t="e">
        <f>E70-#REF!</f>
        <v>#REF!</v>
      </c>
      <c r="G70" s="43" t="s">
        <v>85</v>
      </c>
      <c r="H70" s="29">
        <v>4.7</v>
      </c>
      <c r="I70" s="29">
        <v>11.679</v>
      </c>
      <c r="J70" s="29">
        <v>11.679</v>
      </c>
      <c r="K70" s="29">
        <v>0</v>
      </c>
      <c r="M70" s="43"/>
      <c r="N70" s="43">
        <v>21010000</v>
      </c>
      <c r="O70" s="43" t="s">
        <v>85</v>
      </c>
      <c r="P70" s="29">
        <v>4.7</v>
      </c>
      <c r="Q70" s="29">
        <v>4.7</v>
      </c>
      <c r="R70" s="29">
        <v>0</v>
      </c>
      <c r="S70" s="29">
        <v>0</v>
      </c>
      <c r="T70" s="29">
        <v>0</v>
      </c>
      <c r="U70" s="29">
        <v>0</v>
      </c>
    </row>
    <row r="71" spans="2:21" x14ac:dyDescent="0.2">
      <c r="B71" s="43"/>
      <c r="C71" s="43">
        <v>21010300</v>
      </c>
      <c r="D71" s="22">
        <v>4.7</v>
      </c>
      <c r="E71" s="22">
        <v>11.679</v>
      </c>
      <c r="F71" s="22" t="e">
        <f>E71-#REF!</f>
        <v>#REF!</v>
      </c>
      <c r="G71" s="43" t="s">
        <v>86</v>
      </c>
      <c r="H71" s="29">
        <v>4.7</v>
      </c>
      <c r="I71" s="29">
        <v>11.679</v>
      </c>
      <c r="J71" s="29">
        <v>11.679</v>
      </c>
      <c r="K71" s="29">
        <v>0</v>
      </c>
      <c r="M71" s="43"/>
      <c r="N71" s="43">
        <v>21010300</v>
      </c>
      <c r="O71" s="43" t="s">
        <v>86</v>
      </c>
      <c r="P71" s="29">
        <v>4.7</v>
      </c>
      <c r="Q71" s="29">
        <v>4.7</v>
      </c>
      <c r="R71" s="29">
        <v>0</v>
      </c>
      <c r="S71" s="29">
        <v>0</v>
      </c>
      <c r="T71" s="29">
        <v>0</v>
      </c>
      <c r="U71" s="29">
        <v>0</v>
      </c>
    </row>
    <row r="72" spans="2:21" x14ac:dyDescent="0.2">
      <c r="B72" s="43"/>
      <c r="C72" s="43">
        <v>21080000</v>
      </c>
      <c r="D72" s="22">
        <v>80</v>
      </c>
      <c r="E72" s="22">
        <v>126.712</v>
      </c>
      <c r="F72" s="22" t="e">
        <f>E72-#REF!</f>
        <v>#REF!</v>
      </c>
      <c r="G72" s="43" t="s">
        <v>8</v>
      </c>
      <c r="H72" s="29">
        <v>80</v>
      </c>
      <c r="I72" s="29">
        <v>11.866</v>
      </c>
      <c r="J72" s="29">
        <v>9.3659999999999997</v>
      </c>
      <c r="K72" s="29">
        <v>474.63999999999993</v>
      </c>
      <c r="M72" s="43"/>
      <c r="N72" s="43">
        <v>21080000</v>
      </c>
      <c r="O72" s="43" t="s">
        <v>8</v>
      </c>
      <c r="P72" s="29">
        <v>80</v>
      </c>
      <c r="Q72" s="29">
        <v>80</v>
      </c>
      <c r="R72" s="29">
        <v>8.0645161290322578E-2</v>
      </c>
      <c r="S72" s="29">
        <v>0.51</v>
      </c>
      <c r="T72" s="29">
        <v>0.42935483870967744</v>
      </c>
      <c r="U72" s="29">
        <v>632.4</v>
      </c>
    </row>
    <row r="73" spans="2:21" x14ac:dyDescent="0.2">
      <c r="B73" s="43"/>
      <c r="C73" s="43">
        <v>21081100</v>
      </c>
      <c r="D73" s="22">
        <v>30</v>
      </c>
      <c r="E73" s="22">
        <v>119.91200000000001</v>
      </c>
      <c r="F73" s="22" t="e">
        <f>E73-#REF!</f>
        <v>#REF!</v>
      </c>
      <c r="G73" s="43" t="s">
        <v>5</v>
      </c>
      <c r="H73" s="29">
        <v>30</v>
      </c>
      <c r="I73" s="29">
        <v>11.866</v>
      </c>
      <c r="J73" s="29">
        <v>9.3659999999999997</v>
      </c>
      <c r="K73" s="29">
        <v>474.63999999999993</v>
      </c>
      <c r="M73" s="43"/>
      <c r="N73" s="43">
        <v>21081100</v>
      </c>
      <c r="O73" s="43" t="s">
        <v>5</v>
      </c>
      <c r="P73" s="29">
        <v>30</v>
      </c>
      <c r="Q73" s="29">
        <v>30</v>
      </c>
      <c r="R73" s="29">
        <v>8.0645161290322578E-2</v>
      </c>
      <c r="S73" s="29">
        <v>0.51</v>
      </c>
      <c r="T73" s="29">
        <v>0.42935483870967744</v>
      </c>
      <c r="U73" s="29">
        <v>632.4</v>
      </c>
    </row>
    <row r="74" spans="2:21" x14ac:dyDescent="0.2">
      <c r="B74" s="43"/>
      <c r="C74" s="43">
        <v>21081500</v>
      </c>
      <c r="D74" s="22">
        <v>50</v>
      </c>
      <c r="E74" s="22">
        <v>6.8</v>
      </c>
      <c r="F74" s="22" t="e">
        <f>E74-#REF!</f>
        <v>#REF!</v>
      </c>
      <c r="G74" s="43" t="s">
        <v>34</v>
      </c>
      <c r="H74" s="29">
        <v>50</v>
      </c>
      <c r="I74" s="29">
        <v>0</v>
      </c>
      <c r="J74" s="29">
        <v>0</v>
      </c>
      <c r="K74" s="29">
        <v>0</v>
      </c>
      <c r="M74" s="43"/>
      <c r="N74" s="43">
        <v>21081500</v>
      </c>
      <c r="O74" s="43" t="s">
        <v>34</v>
      </c>
      <c r="P74" s="29">
        <v>50</v>
      </c>
      <c r="Q74" s="29">
        <v>50</v>
      </c>
      <c r="R74" s="29">
        <v>0</v>
      </c>
      <c r="S74" s="29">
        <v>0</v>
      </c>
      <c r="T74" s="29">
        <v>0</v>
      </c>
      <c r="U74" s="29">
        <v>0</v>
      </c>
    </row>
    <row r="75" spans="2:21" x14ac:dyDescent="0.2">
      <c r="B75" s="43"/>
      <c r="C75" s="43">
        <v>22000000</v>
      </c>
      <c r="D75" s="22">
        <v>2742</v>
      </c>
      <c r="E75" s="22">
        <v>682.43663000000004</v>
      </c>
      <c r="F75" s="22" t="e">
        <f>E75-#REF!</f>
        <v>#REF!</v>
      </c>
      <c r="G75" s="43" t="s">
        <v>87</v>
      </c>
      <c r="H75" s="29">
        <v>2742</v>
      </c>
      <c r="I75" s="29">
        <v>99.412310000000033</v>
      </c>
      <c r="J75" s="29">
        <v>-92.787689999999955</v>
      </c>
      <c r="K75" s="29">
        <v>51.723366285119688</v>
      </c>
      <c r="M75" s="43"/>
      <c r="N75" s="43">
        <v>22000000</v>
      </c>
      <c r="O75" s="43" t="s">
        <v>87</v>
      </c>
      <c r="P75" s="29">
        <v>2742</v>
      </c>
      <c r="Q75" s="29">
        <v>2742</v>
      </c>
      <c r="R75" s="29">
        <v>6.2</v>
      </c>
      <c r="S75" s="29">
        <v>2.4196999999999997</v>
      </c>
      <c r="T75" s="29">
        <v>-3.7803000000000004</v>
      </c>
      <c r="U75" s="29">
        <v>39.027419354838706</v>
      </c>
    </row>
    <row r="76" spans="2:21" x14ac:dyDescent="0.2">
      <c r="B76" s="43"/>
      <c r="C76" s="43">
        <v>22010000</v>
      </c>
      <c r="D76" s="22">
        <v>2615</v>
      </c>
      <c r="E76" s="22">
        <v>617.42830000000004</v>
      </c>
      <c r="F76" s="22" t="e">
        <f>E76-#REF!</f>
        <v>#REF!</v>
      </c>
      <c r="G76" s="43" t="s">
        <v>88</v>
      </c>
      <c r="H76" s="29">
        <v>2615</v>
      </c>
      <c r="I76" s="29">
        <v>77.159820000000067</v>
      </c>
      <c r="J76" s="29">
        <v>-103.24017999999994</v>
      </c>
      <c r="K76" s="29">
        <v>42.771518847006689</v>
      </c>
      <c r="M76" s="43"/>
      <c r="N76" s="43">
        <v>22010000</v>
      </c>
      <c r="O76" s="43" t="s">
        <v>88</v>
      </c>
      <c r="P76" s="29">
        <v>2615</v>
      </c>
      <c r="Q76" s="29">
        <v>2615</v>
      </c>
      <c r="R76" s="29">
        <v>5.8193548387096783</v>
      </c>
      <c r="S76" s="29">
        <v>0.14460000000000001</v>
      </c>
      <c r="T76" s="29">
        <v>-5.6747548387096787</v>
      </c>
      <c r="U76" s="29">
        <v>2.4848115299334808</v>
      </c>
    </row>
    <row r="77" spans="2:21" x14ac:dyDescent="0.2">
      <c r="B77" s="43"/>
      <c r="C77" s="43">
        <v>22010300</v>
      </c>
      <c r="D77" s="22">
        <v>85</v>
      </c>
      <c r="E77" s="22">
        <v>18.329999999999998</v>
      </c>
      <c r="F77" s="22" t="e">
        <f>E77-#REF!</f>
        <v>#REF!</v>
      </c>
      <c r="G77" s="43" t="s">
        <v>89</v>
      </c>
      <c r="H77" s="29">
        <v>85</v>
      </c>
      <c r="I77" s="29">
        <v>0</v>
      </c>
      <c r="J77" s="29">
        <v>-5</v>
      </c>
      <c r="K77" s="29">
        <v>0</v>
      </c>
      <c r="M77" s="43"/>
      <c r="N77" s="43">
        <v>22010300</v>
      </c>
      <c r="O77" s="43" t="s">
        <v>89</v>
      </c>
      <c r="P77" s="29">
        <v>85</v>
      </c>
      <c r="Q77" s="29">
        <v>85</v>
      </c>
      <c r="R77" s="29">
        <v>0.16129032258064516</v>
      </c>
      <c r="S77" s="29">
        <v>0</v>
      </c>
      <c r="T77" s="29">
        <v>-0.16129032258064516</v>
      </c>
      <c r="U77" s="29">
        <v>0</v>
      </c>
    </row>
    <row r="78" spans="2:21" x14ac:dyDescent="0.2">
      <c r="B78" s="43"/>
      <c r="C78" s="43">
        <v>22012500</v>
      </c>
      <c r="D78" s="22">
        <v>1800</v>
      </c>
      <c r="E78" s="22">
        <v>503.7183</v>
      </c>
      <c r="F78" s="22" t="e">
        <f>E78-#REF!</f>
        <v>#REF!</v>
      </c>
      <c r="G78" s="43" t="s">
        <v>6</v>
      </c>
      <c r="H78" s="29">
        <v>1800</v>
      </c>
      <c r="I78" s="29">
        <v>78.839820000000003</v>
      </c>
      <c r="J78" s="29">
        <v>-59.160179999999997</v>
      </c>
      <c r="K78" s="29">
        <v>57.13030434782609</v>
      </c>
      <c r="M78" s="43"/>
      <c r="N78" s="43">
        <v>22012500</v>
      </c>
      <c r="O78" s="43" t="s">
        <v>6</v>
      </c>
      <c r="P78" s="29">
        <v>1800</v>
      </c>
      <c r="Q78" s="29">
        <v>1800</v>
      </c>
      <c r="R78" s="29">
        <v>4.4516129032258069</v>
      </c>
      <c r="S78" s="29">
        <v>0.14460000000000001</v>
      </c>
      <c r="T78" s="29">
        <v>-4.3070129032258073</v>
      </c>
      <c r="U78" s="29">
        <v>3.2482608695652173</v>
      </c>
    </row>
    <row r="79" spans="2:21" x14ac:dyDescent="0.2">
      <c r="B79" s="43"/>
      <c r="C79" s="43">
        <v>22012600</v>
      </c>
      <c r="D79" s="22">
        <v>730</v>
      </c>
      <c r="E79" s="22">
        <v>95.38</v>
      </c>
      <c r="F79" s="22" t="e">
        <f>E79-#REF!</f>
        <v>#REF!</v>
      </c>
      <c r="G79" s="43" t="s">
        <v>90</v>
      </c>
      <c r="H79" s="29">
        <v>730</v>
      </c>
      <c r="I79" s="29">
        <v>-1.68</v>
      </c>
      <c r="J79" s="29">
        <v>-39.08</v>
      </c>
      <c r="K79" s="29">
        <v>-4.4919786096256686</v>
      </c>
      <c r="M79" s="43"/>
      <c r="N79" s="43">
        <v>22012600</v>
      </c>
      <c r="O79" s="43" t="s">
        <v>90</v>
      </c>
      <c r="P79" s="29">
        <v>730</v>
      </c>
      <c r="Q79" s="29">
        <v>730</v>
      </c>
      <c r="R79" s="29">
        <v>1.2064516129032259</v>
      </c>
      <c r="S79" s="29">
        <v>0</v>
      </c>
      <c r="T79" s="29">
        <v>-1.2064516129032259</v>
      </c>
      <c r="U79" s="29">
        <v>0</v>
      </c>
    </row>
    <row r="80" spans="2:21" x14ac:dyDescent="0.2">
      <c r="B80" s="43"/>
      <c r="C80" s="43">
        <v>22080000</v>
      </c>
      <c r="D80" s="22">
        <v>60</v>
      </c>
      <c r="E80" s="22">
        <v>57.147150000000003</v>
      </c>
      <c r="F80" s="22" t="e">
        <f>E80-#REF!</f>
        <v>#REF!</v>
      </c>
      <c r="G80" s="43" t="s">
        <v>91</v>
      </c>
      <c r="H80" s="29">
        <v>60</v>
      </c>
      <c r="I80" s="29">
        <v>22.115980000000004</v>
      </c>
      <c r="J80" s="29">
        <v>17.115980000000004</v>
      </c>
      <c r="K80" s="29">
        <v>442.31960000000009</v>
      </c>
      <c r="M80" s="43"/>
      <c r="N80" s="43">
        <v>22080000</v>
      </c>
      <c r="O80" s="43" t="s">
        <v>91</v>
      </c>
      <c r="P80" s="29">
        <v>60</v>
      </c>
      <c r="Q80" s="29">
        <v>60</v>
      </c>
      <c r="R80" s="29">
        <v>0.16129032258064516</v>
      </c>
      <c r="S80" s="29">
        <v>2.2751000000000001</v>
      </c>
      <c r="T80" s="29">
        <v>2.1138096774193551</v>
      </c>
      <c r="U80" s="29">
        <v>1410.5620000000001</v>
      </c>
    </row>
    <row r="81" spans="2:21" x14ac:dyDescent="0.2">
      <c r="B81" s="43"/>
      <c r="C81" s="43">
        <v>22080400</v>
      </c>
      <c r="D81" s="22">
        <v>60</v>
      </c>
      <c r="E81" s="22">
        <v>57.147150000000003</v>
      </c>
      <c r="F81" s="22" t="e">
        <f>E81-#REF!</f>
        <v>#REF!</v>
      </c>
      <c r="G81" s="43" t="s">
        <v>92</v>
      </c>
      <c r="H81" s="29">
        <v>60</v>
      </c>
      <c r="I81" s="29">
        <v>22.115980000000004</v>
      </c>
      <c r="J81" s="29">
        <v>17.115980000000004</v>
      </c>
      <c r="K81" s="29">
        <v>442.31960000000009</v>
      </c>
      <c r="M81" s="43"/>
      <c r="N81" s="43">
        <v>22080400</v>
      </c>
      <c r="O81" s="43" t="s">
        <v>92</v>
      </c>
      <c r="P81" s="29">
        <v>60</v>
      </c>
      <c r="Q81" s="29">
        <v>60</v>
      </c>
      <c r="R81" s="29">
        <v>0.16129032258064516</v>
      </c>
      <c r="S81" s="29">
        <v>2.2751000000000001</v>
      </c>
      <c r="T81" s="29">
        <v>2.1138096774193551</v>
      </c>
      <c r="U81" s="29">
        <v>1410.5620000000001</v>
      </c>
    </row>
    <row r="82" spans="2:21" x14ac:dyDescent="0.2">
      <c r="B82" s="43"/>
      <c r="C82" s="43">
        <v>22090000</v>
      </c>
      <c r="D82" s="22">
        <v>60</v>
      </c>
      <c r="E82" s="22">
        <v>7.5593199999999996</v>
      </c>
      <c r="F82" s="22" t="e">
        <f>E82-#REF!</f>
        <v>#REF!</v>
      </c>
      <c r="G82" s="43" t="s">
        <v>7</v>
      </c>
      <c r="H82" s="29">
        <v>60</v>
      </c>
      <c r="I82" s="29">
        <v>0.1365099999999993</v>
      </c>
      <c r="J82" s="29">
        <v>-4.8634900000000005</v>
      </c>
      <c r="K82" s="29">
        <v>2.7301999999999862</v>
      </c>
      <c r="M82" s="43"/>
      <c r="N82" s="43">
        <v>22090000</v>
      </c>
      <c r="O82" s="43" t="s">
        <v>7</v>
      </c>
      <c r="P82" s="29">
        <v>60</v>
      </c>
      <c r="Q82" s="29">
        <v>60</v>
      </c>
      <c r="R82" s="29">
        <v>0.16129032258064518</v>
      </c>
      <c r="S82" s="29">
        <v>0</v>
      </c>
      <c r="T82" s="29">
        <v>-0.16129032258064518</v>
      </c>
      <c r="U82" s="29">
        <v>0</v>
      </c>
    </row>
    <row r="83" spans="2:21" x14ac:dyDescent="0.2">
      <c r="B83" s="43"/>
      <c r="C83" s="43">
        <v>22090100</v>
      </c>
      <c r="D83" s="22">
        <v>44.4</v>
      </c>
      <c r="E83" s="22">
        <v>5.1793199999999997</v>
      </c>
      <c r="F83" s="22" t="e">
        <f>E83-#REF!</f>
        <v>#REF!</v>
      </c>
      <c r="G83" s="43" t="s">
        <v>93</v>
      </c>
      <c r="H83" s="29">
        <v>44.4</v>
      </c>
      <c r="I83" s="29">
        <v>0.10250999999999931</v>
      </c>
      <c r="J83" s="29">
        <v>-3.597490000000001</v>
      </c>
      <c r="K83" s="29">
        <v>2.7705405405405217</v>
      </c>
      <c r="M83" s="43"/>
      <c r="N83" s="43">
        <v>22090100</v>
      </c>
      <c r="O83" s="43" t="s">
        <v>93</v>
      </c>
      <c r="P83" s="29">
        <v>44.4</v>
      </c>
      <c r="Q83" s="29">
        <v>44.4</v>
      </c>
      <c r="R83" s="29">
        <v>0.11935483870967742</v>
      </c>
      <c r="S83" s="29">
        <v>0</v>
      </c>
      <c r="T83" s="29">
        <v>-0.11935483870967742</v>
      </c>
      <c r="U83" s="29">
        <v>0</v>
      </c>
    </row>
    <row r="84" spans="2:21" x14ac:dyDescent="0.2">
      <c r="B84" s="43"/>
      <c r="C84" s="43">
        <v>22090400</v>
      </c>
      <c r="D84" s="22">
        <v>15.6</v>
      </c>
      <c r="E84" s="22">
        <v>2.38</v>
      </c>
      <c r="F84" s="22" t="e">
        <f>E84-#REF!</f>
        <v>#REF!</v>
      </c>
      <c r="G84" s="43" t="s">
        <v>94</v>
      </c>
      <c r="H84" s="29">
        <v>15.6</v>
      </c>
      <c r="I84" s="29">
        <v>3.4000000000000002E-2</v>
      </c>
      <c r="J84" s="29">
        <v>-1.266</v>
      </c>
      <c r="K84" s="29">
        <v>2.6153846153846154</v>
      </c>
      <c r="M84" s="43"/>
      <c r="N84" s="43">
        <v>22090400</v>
      </c>
      <c r="O84" s="43" t="s">
        <v>94</v>
      </c>
      <c r="P84" s="29">
        <v>15.6</v>
      </c>
      <c r="Q84" s="29">
        <v>15.6</v>
      </c>
      <c r="R84" s="29">
        <v>4.1935483870967745E-2</v>
      </c>
      <c r="S84" s="29">
        <v>0</v>
      </c>
      <c r="T84" s="29">
        <v>-4.1935483870967745E-2</v>
      </c>
      <c r="U84" s="29">
        <v>0</v>
      </c>
    </row>
    <row r="85" spans="2:21" x14ac:dyDescent="0.2">
      <c r="B85" s="43"/>
      <c r="C85" s="43">
        <v>22130000</v>
      </c>
      <c r="D85" s="22">
        <v>7</v>
      </c>
      <c r="E85" s="22">
        <v>0.30186000000000002</v>
      </c>
      <c r="F85" s="22" t="e">
        <f>E85-#REF!</f>
        <v>#REF!</v>
      </c>
      <c r="G85" s="43" t="s">
        <v>95</v>
      </c>
      <c r="H85" s="29">
        <v>7</v>
      </c>
      <c r="I85" s="29">
        <v>0</v>
      </c>
      <c r="J85" s="29">
        <v>-1.8</v>
      </c>
      <c r="K85" s="29">
        <v>0</v>
      </c>
      <c r="M85" s="43"/>
      <c r="N85" s="43">
        <v>22130000</v>
      </c>
      <c r="O85" s="43" t="s">
        <v>95</v>
      </c>
      <c r="P85" s="29">
        <v>7</v>
      </c>
      <c r="Q85" s="29">
        <v>7</v>
      </c>
      <c r="R85" s="29">
        <v>5.8064516129032254E-2</v>
      </c>
      <c r="S85" s="29">
        <v>0</v>
      </c>
      <c r="T85" s="29">
        <v>-5.8064516129032254E-2</v>
      </c>
      <c r="U85" s="29">
        <v>0</v>
      </c>
    </row>
    <row r="86" spans="2:21" x14ac:dyDescent="0.2">
      <c r="B86" s="43"/>
      <c r="C86" s="43">
        <v>24000000</v>
      </c>
      <c r="D86" s="22">
        <v>80</v>
      </c>
      <c r="E86" s="22">
        <v>64.010869999999997</v>
      </c>
      <c r="F86" s="22" t="e">
        <f>E86-#REF!</f>
        <v>#REF!</v>
      </c>
      <c r="G86" s="43" t="s">
        <v>96</v>
      </c>
      <c r="H86" s="29">
        <v>80</v>
      </c>
      <c r="I86" s="29">
        <v>1.9812000000000043</v>
      </c>
      <c r="J86" s="29">
        <v>-20.318799999999996</v>
      </c>
      <c r="K86" s="29">
        <v>8.8843049327354464</v>
      </c>
      <c r="M86" s="43"/>
      <c r="N86" s="43">
        <v>24000000</v>
      </c>
      <c r="O86" s="43" t="s">
        <v>96</v>
      </c>
      <c r="P86" s="29">
        <v>80</v>
      </c>
      <c r="Q86" s="29">
        <v>80</v>
      </c>
      <c r="R86" s="29">
        <v>0.71935483870967742</v>
      </c>
      <c r="S86" s="29">
        <v>0</v>
      </c>
      <c r="T86" s="29">
        <v>-0.71935483870967742</v>
      </c>
      <c r="U86" s="29">
        <v>0</v>
      </c>
    </row>
    <row r="87" spans="2:21" x14ac:dyDescent="0.2">
      <c r="B87" s="43"/>
      <c r="C87" s="43">
        <v>24060000</v>
      </c>
      <c r="D87" s="22">
        <v>80</v>
      </c>
      <c r="E87" s="22">
        <v>64.010869999999997</v>
      </c>
      <c r="F87" s="22" t="e">
        <f>E87-#REF!</f>
        <v>#REF!</v>
      </c>
      <c r="G87" s="43" t="s">
        <v>8</v>
      </c>
      <c r="H87" s="29">
        <v>80</v>
      </c>
      <c r="I87" s="29">
        <v>1.9812000000000043</v>
      </c>
      <c r="J87" s="29">
        <v>-20.318799999999996</v>
      </c>
      <c r="K87" s="29">
        <v>8.8843049327354464</v>
      </c>
      <c r="M87" s="43"/>
      <c r="N87" s="43">
        <v>24060000</v>
      </c>
      <c r="O87" s="43" t="s">
        <v>8</v>
      </c>
      <c r="P87" s="29">
        <v>80</v>
      </c>
      <c r="Q87" s="29">
        <v>80</v>
      </c>
      <c r="R87" s="29">
        <v>0.71935483870967742</v>
      </c>
      <c r="S87" s="29">
        <v>0</v>
      </c>
      <c r="T87" s="29">
        <v>-0.71935483870967742</v>
      </c>
      <c r="U87" s="29">
        <v>0</v>
      </c>
    </row>
    <row r="88" spans="2:21" x14ac:dyDescent="0.2">
      <c r="B88" s="43"/>
      <c r="C88" s="43">
        <v>24060300</v>
      </c>
      <c r="D88" s="22">
        <v>30</v>
      </c>
      <c r="E88" s="22">
        <v>64.010869999999997</v>
      </c>
      <c r="F88" s="22" t="e">
        <f>E88-#REF!</f>
        <v>#REF!</v>
      </c>
      <c r="G88" s="43" t="s">
        <v>8</v>
      </c>
      <c r="H88" s="29">
        <v>30</v>
      </c>
      <c r="I88" s="29">
        <v>1.9812000000000043</v>
      </c>
      <c r="J88" s="29">
        <v>-0.51879999999999571</v>
      </c>
      <c r="K88" s="29">
        <v>79.248000000000175</v>
      </c>
      <c r="M88" s="43"/>
      <c r="N88" s="43">
        <v>24060300</v>
      </c>
      <c r="O88" s="43" t="s">
        <v>8</v>
      </c>
      <c r="P88" s="29">
        <v>30</v>
      </c>
      <c r="Q88" s="29">
        <v>30</v>
      </c>
      <c r="R88" s="29">
        <v>8.0645161290322578E-2</v>
      </c>
      <c r="S88" s="29">
        <v>0</v>
      </c>
      <c r="T88" s="29">
        <v>-8.0645161290322578E-2</v>
      </c>
      <c r="U88" s="29">
        <v>0</v>
      </c>
    </row>
    <row r="89" spans="2:21" x14ac:dyDescent="0.2">
      <c r="B89" s="43"/>
      <c r="C89" s="43">
        <v>24062200</v>
      </c>
      <c r="D89" s="22">
        <v>50</v>
      </c>
      <c r="E89" s="22">
        <v>0</v>
      </c>
      <c r="F89" s="22" t="e">
        <f>E89-#REF!</f>
        <v>#REF!</v>
      </c>
      <c r="G89" s="43" t="s">
        <v>97</v>
      </c>
      <c r="H89" s="29">
        <v>50</v>
      </c>
      <c r="I89" s="29">
        <v>0</v>
      </c>
      <c r="J89" s="29">
        <v>-19.8</v>
      </c>
      <c r="K89" s="29">
        <v>0</v>
      </c>
      <c r="M89" s="43"/>
      <c r="N89" s="43">
        <v>24062200</v>
      </c>
      <c r="O89" s="43" t="s">
        <v>97</v>
      </c>
      <c r="P89" s="29">
        <v>50</v>
      </c>
      <c r="Q89" s="29">
        <v>50</v>
      </c>
      <c r="R89" s="29">
        <v>0.63870967741935492</v>
      </c>
      <c r="S89" s="29">
        <v>0</v>
      </c>
      <c r="T89" s="29">
        <v>-0.63870967741935492</v>
      </c>
      <c r="U89" s="29">
        <v>0</v>
      </c>
    </row>
    <row r="90" spans="2:21" x14ac:dyDescent="0.2">
      <c r="B90" s="43"/>
      <c r="C90" s="43">
        <v>40000000</v>
      </c>
      <c r="D90" s="22">
        <v>168580.43</v>
      </c>
      <c r="E90" s="22">
        <v>39409.1</v>
      </c>
      <c r="F90" s="22" t="e">
        <f>E90-#REF!</f>
        <v>#REF!</v>
      </c>
      <c r="G90" s="43" t="s">
        <v>98</v>
      </c>
      <c r="H90" s="29">
        <v>168580.43</v>
      </c>
      <c r="I90" s="29">
        <v>13125.7</v>
      </c>
      <c r="J90" s="29">
        <v>-154.72699999999895</v>
      </c>
      <c r="K90" s="29">
        <v>98.834924509580915</v>
      </c>
      <c r="M90" s="43"/>
      <c r="N90" s="43">
        <v>40000000</v>
      </c>
      <c r="O90" s="43" t="s">
        <v>98</v>
      </c>
      <c r="P90" s="29">
        <v>168580.43</v>
      </c>
      <c r="Q90" s="29">
        <v>168580.43</v>
      </c>
      <c r="R90" s="29">
        <v>428.40087096774187</v>
      </c>
      <c r="S90" s="29">
        <v>728.93333999999993</v>
      </c>
      <c r="T90" s="29">
        <v>300.53246903225806</v>
      </c>
      <c r="U90" s="29">
        <v>170.15216107132701</v>
      </c>
    </row>
    <row r="91" spans="2:21" x14ac:dyDescent="0.2">
      <c r="B91" s="43"/>
      <c r="C91" s="43">
        <v>41000000</v>
      </c>
      <c r="D91" s="22">
        <v>168580.43</v>
      </c>
      <c r="E91" s="22">
        <v>39409.1</v>
      </c>
      <c r="F91" s="22" t="e">
        <f>E91-#REF!</f>
        <v>#REF!</v>
      </c>
      <c r="G91" s="43" t="s">
        <v>99</v>
      </c>
      <c r="H91" s="29">
        <v>168580.43</v>
      </c>
      <c r="I91" s="29">
        <v>13125.7</v>
      </c>
      <c r="J91" s="29">
        <v>-154.72699999999895</v>
      </c>
      <c r="K91" s="29">
        <v>98.834924509580915</v>
      </c>
      <c r="M91" s="43"/>
      <c r="N91" s="43">
        <v>41000000</v>
      </c>
      <c r="O91" s="43" t="s">
        <v>99</v>
      </c>
      <c r="P91" s="29">
        <v>168580.43</v>
      </c>
      <c r="Q91" s="29">
        <v>168580.43</v>
      </c>
      <c r="R91" s="29">
        <v>428.40087096774187</v>
      </c>
      <c r="S91" s="29">
        <v>728.93333999999993</v>
      </c>
      <c r="T91" s="29">
        <v>300.53246903225806</v>
      </c>
      <c r="U91" s="29">
        <v>170.15216107132701</v>
      </c>
    </row>
    <row r="92" spans="2:21" x14ac:dyDescent="0.2">
      <c r="B92" s="43"/>
      <c r="C92" s="43">
        <v>41020000</v>
      </c>
      <c r="D92" s="22">
        <v>26241.599999999999</v>
      </c>
      <c r="E92" s="22">
        <v>6560.4</v>
      </c>
      <c r="F92" s="22" t="e">
        <f>E92-#REF!</f>
        <v>#REF!</v>
      </c>
      <c r="G92" s="43" t="s">
        <v>100</v>
      </c>
      <c r="H92" s="29">
        <v>26241.599999999999</v>
      </c>
      <c r="I92" s="29">
        <v>2186.8000000000002</v>
      </c>
      <c r="J92" s="29">
        <v>0</v>
      </c>
      <c r="K92" s="29">
        <v>100</v>
      </c>
      <c r="M92" s="43"/>
      <c r="N92" s="43">
        <v>41020000</v>
      </c>
      <c r="O92" s="43" t="s">
        <v>100</v>
      </c>
      <c r="P92" s="29">
        <v>26241.599999999999</v>
      </c>
      <c r="Q92" s="29">
        <v>26241.599999999999</v>
      </c>
      <c r="R92" s="29">
        <v>70.541935483870972</v>
      </c>
      <c r="S92" s="29">
        <v>728.93333999999993</v>
      </c>
      <c r="T92" s="29">
        <v>658.391404516129</v>
      </c>
      <c r="U92" s="29">
        <v>1033.3333427839766</v>
      </c>
    </row>
    <row r="93" spans="2:21" x14ac:dyDescent="0.2">
      <c r="B93" s="43"/>
      <c r="C93" s="43">
        <v>41020100</v>
      </c>
      <c r="D93" s="22">
        <v>26241.599999999999</v>
      </c>
      <c r="E93" s="22">
        <v>6560.4</v>
      </c>
      <c r="F93" s="22" t="e">
        <f>E93-#REF!</f>
        <v>#REF!</v>
      </c>
      <c r="G93" s="43" t="s">
        <v>14</v>
      </c>
      <c r="H93" s="29">
        <v>26241.599999999999</v>
      </c>
      <c r="I93" s="29">
        <v>2186.8000000000002</v>
      </c>
      <c r="J93" s="29">
        <v>0</v>
      </c>
      <c r="K93" s="29">
        <v>100</v>
      </c>
      <c r="M93" s="43"/>
      <c r="N93" s="43">
        <v>41020100</v>
      </c>
      <c r="O93" s="43" t="s">
        <v>14</v>
      </c>
      <c r="P93" s="29">
        <v>26241.599999999999</v>
      </c>
      <c r="Q93" s="29">
        <v>26241.599999999999</v>
      </c>
      <c r="R93" s="29">
        <v>70.541935483870972</v>
      </c>
      <c r="S93" s="29">
        <v>728.93333999999993</v>
      </c>
      <c r="T93" s="29">
        <v>658.391404516129</v>
      </c>
      <c r="U93" s="29">
        <v>1033.3333427839766</v>
      </c>
    </row>
    <row r="94" spans="2:21" x14ac:dyDescent="0.2">
      <c r="B94" s="43"/>
      <c r="C94" s="43">
        <v>41030000</v>
      </c>
      <c r="D94" s="22">
        <v>139183.9</v>
      </c>
      <c r="E94" s="22">
        <v>32151.599999999999</v>
      </c>
      <c r="F94" s="22" t="e">
        <f>E94-#REF!</f>
        <v>#REF!</v>
      </c>
      <c r="G94" s="43" t="s">
        <v>101</v>
      </c>
      <c r="H94" s="29">
        <v>139183.9</v>
      </c>
      <c r="I94" s="29">
        <v>10717.2</v>
      </c>
      <c r="J94" s="29">
        <v>0</v>
      </c>
      <c r="K94" s="29">
        <v>100</v>
      </c>
      <c r="M94" s="43"/>
      <c r="N94" s="43">
        <v>41030000</v>
      </c>
      <c r="O94" s="43" t="s">
        <v>101</v>
      </c>
      <c r="P94" s="29">
        <v>139183.9</v>
      </c>
      <c r="Q94" s="29">
        <v>139183.9</v>
      </c>
      <c r="R94" s="29">
        <v>345.71612903225804</v>
      </c>
      <c r="S94" s="29">
        <v>0</v>
      </c>
      <c r="T94" s="29">
        <v>-345.71612903225804</v>
      </c>
      <c r="U94" s="29">
        <v>0</v>
      </c>
    </row>
    <row r="95" spans="2:21" x14ac:dyDescent="0.2">
      <c r="B95" s="43"/>
      <c r="C95" s="43">
        <v>41033900</v>
      </c>
      <c r="D95" s="22">
        <v>139183.9</v>
      </c>
      <c r="E95" s="22">
        <v>32151.599999999999</v>
      </c>
      <c r="F95" s="22" t="e">
        <f>E95-#REF!</f>
        <v>#REF!</v>
      </c>
      <c r="G95" s="43" t="s">
        <v>102</v>
      </c>
      <c r="H95" s="29">
        <v>139183.9</v>
      </c>
      <c r="I95" s="29">
        <v>10717.2</v>
      </c>
      <c r="J95" s="29">
        <v>0</v>
      </c>
      <c r="K95" s="29">
        <v>100</v>
      </c>
      <c r="M95" s="43"/>
      <c r="N95" s="43">
        <v>41033900</v>
      </c>
      <c r="O95" s="43" t="s">
        <v>102</v>
      </c>
      <c r="P95" s="29">
        <v>139183.9</v>
      </c>
      <c r="Q95" s="29">
        <v>139183.9</v>
      </c>
      <c r="R95" s="29">
        <v>345.71612903225804</v>
      </c>
      <c r="S95" s="29">
        <v>0</v>
      </c>
      <c r="T95" s="29">
        <v>-345.71612903225804</v>
      </c>
      <c r="U95" s="29">
        <v>0</v>
      </c>
    </row>
    <row r="96" spans="2:21" x14ac:dyDescent="0.2">
      <c r="B96" s="43"/>
      <c r="C96" s="43">
        <v>41040000</v>
      </c>
      <c r="D96" s="22">
        <v>400</v>
      </c>
      <c r="E96" s="22">
        <v>326.10000000000002</v>
      </c>
      <c r="F96" s="22" t="e">
        <f>E96-#REF!</f>
        <v>#REF!</v>
      </c>
      <c r="G96" s="43" t="s">
        <v>103</v>
      </c>
      <c r="H96" s="29">
        <v>400</v>
      </c>
      <c r="I96" s="29">
        <v>108.7</v>
      </c>
      <c r="J96" s="29">
        <v>0</v>
      </c>
      <c r="K96" s="29">
        <v>100</v>
      </c>
      <c r="M96" s="43"/>
      <c r="N96" s="43">
        <v>41040000</v>
      </c>
      <c r="O96" s="43" t="s">
        <v>103</v>
      </c>
      <c r="P96" s="29">
        <v>400</v>
      </c>
      <c r="Q96" s="29">
        <v>400</v>
      </c>
      <c r="R96" s="29">
        <v>3.5064516129032257</v>
      </c>
      <c r="S96" s="29">
        <v>0</v>
      </c>
      <c r="T96" s="29">
        <v>-3.5064516129032257</v>
      </c>
      <c r="U96" s="29">
        <v>0</v>
      </c>
    </row>
    <row r="97" spans="1:21" x14ac:dyDescent="0.2">
      <c r="B97" s="43"/>
      <c r="C97" s="43">
        <v>41040500</v>
      </c>
      <c r="D97" s="22">
        <v>400</v>
      </c>
      <c r="E97" s="22">
        <v>326.10000000000002</v>
      </c>
      <c r="F97" s="22" t="e">
        <f>E97-#REF!</f>
        <v>#REF!</v>
      </c>
      <c r="G97" s="43" t="s">
        <v>104</v>
      </c>
      <c r="H97" s="29">
        <v>400</v>
      </c>
      <c r="I97" s="29">
        <v>108.7</v>
      </c>
      <c r="J97" s="29">
        <v>0</v>
      </c>
      <c r="K97" s="29">
        <v>100</v>
      </c>
      <c r="M97" s="43"/>
      <c r="N97" s="43">
        <v>41040500</v>
      </c>
      <c r="O97" s="43" t="s">
        <v>104</v>
      </c>
      <c r="P97" s="29">
        <v>400</v>
      </c>
      <c r="Q97" s="29">
        <v>400</v>
      </c>
      <c r="R97" s="29">
        <v>3.5064516129032257</v>
      </c>
      <c r="S97" s="29">
        <v>0</v>
      </c>
      <c r="T97" s="29">
        <v>-3.5064516129032257</v>
      </c>
      <c r="U97" s="29">
        <v>0</v>
      </c>
    </row>
    <row r="98" spans="1:21" x14ac:dyDescent="0.2">
      <c r="B98" s="43"/>
      <c r="C98" s="43">
        <v>41050000</v>
      </c>
      <c r="D98" s="22">
        <v>2754.93</v>
      </c>
      <c r="E98" s="22">
        <v>371</v>
      </c>
      <c r="F98" s="22" t="e">
        <f>E98-#REF!</f>
        <v>#REF!</v>
      </c>
      <c r="G98" s="43" t="s">
        <v>105</v>
      </c>
      <c r="H98" s="29">
        <v>2754.93</v>
      </c>
      <c r="I98" s="29">
        <v>113</v>
      </c>
      <c r="J98" s="29">
        <v>-154.72699999999998</v>
      </c>
      <c r="K98" s="29">
        <v>42.207173725474092</v>
      </c>
      <c r="M98" s="43"/>
      <c r="N98" s="43">
        <v>41050000</v>
      </c>
      <c r="O98" s="43" t="s">
        <v>105</v>
      </c>
      <c r="P98" s="29">
        <v>2754.93</v>
      </c>
      <c r="Q98" s="29">
        <v>2754.93</v>
      </c>
      <c r="R98" s="29">
        <v>8.6363548387096785</v>
      </c>
      <c r="S98" s="29">
        <v>0</v>
      </c>
      <c r="T98" s="29">
        <v>-8.6363548387096785</v>
      </c>
      <c r="U98" s="29">
        <v>0</v>
      </c>
    </row>
    <row r="99" spans="1:21" x14ac:dyDescent="0.2">
      <c r="B99" s="43"/>
      <c r="C99" s="43">
        <v>41051000</v>
      </c>
      <c r="D99" s="22">
        <v>2241.9299999999998</v>
      </c>
      <c r="E99" s="22">
        <v>371</v>
      </c>
      <c r="F99" s="22" t="e">
        <f>E99-#REF!</f>
        <v>#REF!</v>
      </c>
      <c r="G99" s="43" t="s">
        <v>106</v>
      </c>
      <c r="H99" s="29">
        <v>2241.9299999999998</v>
      </c>
      <c r="I99" s="29">
        <v>113</v>
      </c>
      <c r="J99" s="29">
        <v>-107</v>
      </c>
      <c r="K99" s="29">
        <v>51.363636363636367</v>
      </c>
      <c r="M99" s="43"/>
      <c r="N99" s="43">
        <v>41051000</v>
      </c>
      <c r="O99" s="43" t="s">
        <v>106</v>
      </c>
      <c r="P99" s="29">
        <v>2241.9299999999998</v>
      </c>
      <c r="Q99" s="29">
        <v>2241.9299999999998</v>
      </c>
      <c r="R99" s="29">
        <v>7.096774193548387</v>
      </c>
      <c r="S99" s="29">
        <v>0</v>
      </c>
      <c r="T99" s="29">
        <v>-7.096774193548387</v>
      </c>
      <c r="U99" s="29">
        <v>0</v>
      </c>
    </row>
    <row r="100" spans="1:21" x14ac:dyDescent="0.2">
      <c r="B100" s="43"/>
      <c r="C100" s="43">
        <v>41051200</v>
      </c>
      <c r="D100" s="22">
        <v>513</v>
      </c>
      <c r="E100" s="22">
        <v>0</v>
      </c>
      <c r="F100" s="22" t="e">
        <f>E100-#REF!</f>
        <v>#REF!</v>
      </c>
      <c r="G100" s="43" t="s">
        <v>35</v>
      </c>
      <c r="H100" s="29">
        <v>513</v>
      </c>
      <c r="I100" s="29">
        <v>0</v>
      </c>
      <c r="J100" s="29">
        <v>-47.726999999999997</v>
      </c>
      <c r="K100" s="29">
        <v>0</v>
      </c>
      <c r="M100" s="43"/>
      <c r="N100" s="43">
        <v>41051200</v>
      </c>
      <c r="O100" s="43" t="s">
        <v>35</v>
      </c>
      <c r="P100" s="29">
        <v>513</v>
      </c>
      <c r="Q100" s="29">
        <v>513</v>
      </c>
      <c r="R100" s="29">
        <v>1.5395806451612903</v>
      </c>
      <c r="S100" s="29">
        <v>0</v>
      </c>
      <c r="T100" s="29">
        <v>-1.5395806451612903</v>
      </c>
      <c r="U100" s="29">
        <v>0</v>
      </c>
    </row>
    <row r="101" spans="1:21" x14ac:dyDescent="0.2">
      <c r="B101" s="52" t="s">
        <v>107</v>
      </c>
      <c r="C101" s="53"/>
      <c r="D101" s="23">
        <v>241000</v>
      </c>
      <c r="E101" s="23">
        <v>57005.08360999998</v>
      </c>
      <c r="F101" s="23" t="e">
        <f>E101-#REF!</f>
        <v>#REF!</v>
      </c>
      <c r="G101" s="42"/>
      <c r="H101" s="30">
        <v>241000</v>
      </c>
      <c r="I101" s="30">
        <v>17449.813230000003</v>
      </c>
      <c r="J101" s="30">
        <v>-5255.7867699999952</v>
      </c>
      <c r="K101" s="30">
        <v>76.852464722359258</v>
      </c>
      <c r="M101" s="54" t="s">
        <v>107</v>
      </c>
      <c r="N101" s="55"/>
      <c r="O101" s="55"/>
      <c r="P101" s="30">
        <v>241000</v>
      </c>
      <c r="Q101" s="30">
        <v>241000</v>
      </c>
      <c r="R101" s="30">
        <v>732.43870967741941</v>
      </c>
      <c r="S101" s="30">
        <v>1782.5237800000004</v>
      </c>
      <c r="T101" s="30">
        <v>1050.085070322581</v>
      </c>
      <c r="U101" s="30">
        <v>243.36831962159118</v>
      </c>
    </row>
    <row r="102" spans="1:21" x14ac:dyDescent="0.2">
      <c r="B102" s="52" t="s">
        <v>108</v>
      </c>
      <c r="C102" s="53"/>
      <c r="D102" s="23">
        <v>409580.43</v>
      </c>
      <c r="E102" s="23">
        <v>96414.183609999978</v>
      </c>
      <c r="F102" s="23" t="e">
        <f>E102-#REF!</f>
        <v>#REF!</v>
      </c>
      <c r="G102" s="42"/>
      <c r="H102" s="30">
        <v>409580.43</v>
      </c>
      <c r="I102" s="30">
        <v>30575.513230000004</v>
      </c>
      <c r="J102" s="30">
        <v>-5410.5137699999977</v>
      </c>
      <c r="K102" s="30">
        <v>84.96495939938022</v>
      </c>
      <c r="M102" s="54" t="s">
        <v>108</v>
      </c>
      <c r="N102" s="55"/>
      <c r="O102" s="55"/>
      <c r="P102" s="30">
        <v>409580.43</v>
      </c>
      <c r="Q102" s="30">
        <v>409580.43</v>
      </c>
      <c r="R102" s="30">
        <v>1160.8395806451615</v>
      </c>
      <c r="S102" s="30">
        <v>2511.4571200000005</v>
      </c>
      <c r="T102" s="30">
        <v>1350.617539354839</v>
      </c>
      <c r="U102" s="30">
        <v>216.34833631398095</v>
      </c>
    </row>
    <row r="108" spans="1:21" x14ac:dyDescent="0.2">
      <c r="A108" s="56"/>
      <c r="B108" s="58" t="s">
        <v>37</v>
      </c>
      <c r="C108" s="58" t="s">
        <v>38</v>
      </c>
      <c r="D108" s="60"/>
      <c r="E108" s="60"/>
      <c r="F108" s="61"/>
    </row>
    <row r="109" spans="1:21" x14ac:dyDescent="0.2">
      <c r="A109" s="57"/>
      <c r="B109" s="59"/>
      <c r="C109" s="59"/>
      <c r="D109" s="24" t="s">
        <v>41</v>
      </c>
      <c r="E109" s="25" t="s">
        <v>44</v>
      </c>
      <c r="F109" s="25" t="s">
        <v>45</v>
      </c>
    </row>
    <row r="110" spans="1:21" x14ac:dyDescent="0.2">
      <c r="A110" s="31"/>
      <c r="B110" s="31">
        <v>10000000</v>
      </c>
      <c r="C110" s="31" t="s">
        <v>46</v>
      </c>
      <c r="D110" s="26">
        <v>191451</v>
      </c>
      <c r="E110" s="26">
        <v>462.36609000000317</v>
      </c>
      <c r="F110" s="26">
        <v>100.96016375896795</v>
      </c>
    </row>
    <row r="111" spans="1:21" x14ac:dyDescent="0.2">
      <c r="A111" s="31"/>
      <c r="B111" s="31">
        <v>11000000</v>
      </c>
      <c r="C111" s="31" t="s">
        <v>47</v>
      </c>
      <c r="D111" s="26">
        <v>135858.9</v>
      </c>
      <c r="E111" s="26">
        <v>-587.9718800000046</v>
      </c>
      <c r="F111" s="26">
        <v>98.325444661273636</v>
      </c>
    </row>
    <row r="112" spans="1:21" x14ac:dyDescent="0.2">
      <c r="A112" s="31"/>
      <c r="B112" s="31">
        <v>11010000</v>
      </c>
      <c r="C112" s="31" t="s">
        <v>2</v>
      </c>
      <c r="D112" s="26">
        <v>135758.9</v>
      </c>
      <c r="E112" s="26">
        <v>-489.62038000000757</v>
      </c>
      <c r="F112" s="26">
        <v>98.601568885288842</v>
      </c>
    </row>
    <row r="113" spans="1:6" x14ac:dyDescent="0.2">
      <c r="A113" s="31"/>
      <c r="B113" s="31">
        <v>11010100</v>
      </c>
      <c r="C113" s="31" t="s">
        <v>48</v>
      </c>
      <c r="D113" s="26">
        <v>124461.9</v>
      </c>
      <c r="E113" s="26">
        <v>-3231.493730000002</v>
      </c>
      <c r="F113" s="26">
        <v>89.996382004906621</v>
      </c>
    </row>
    <row r="114" spans="1:6" x14ac:dyDescent="0.2">
      <c r="A114" s="31"/>
      <c r="B114" s="31">
        <v>11010200</v>
      </c>
      <c r="C114" s="31" t="s">
        <v>49</v>
      </c>
      <c r="D114" s="26">
        <v>2690</v>
      </c>
      <c r="E114" s="26">
        <v>-2.5974899999999934</v>
      </c>
      <c r="F114" s="26">
        <v>99.696200000000005</v>
      </c>
    </row>
    <row r="115" spans="1:6" x14ac:dyDescent="0.2">
      <c r="A115" s="31"/>
      <c r="B115" s="31">
        <v>11010400</v>
      </c>
      <c r="C115" s="31" t="s">
        <v>50</v>
      </c>
      <c r="D115" s="26">
        <v>7128</v>
      </c>
      <c r="E115" s="26">
        <v>137.97325000000001</v>
      </c>
      <c r="F115" s="26">
        <v>120.89870493789761</v>
      </c>
    </row>
    <row r="116" spans="1:6" x14ac:dyDescent="0.2">
      <c r="A116" s="31"/>
      <c r="B116" s="31">
        <v>11010500</v>
      </c>
      <c r="C116" s="31" t="s">
        <v>51</v>
      </c>
      <c r="D116" s="26">
        <v>1479</v>
      </c>
      <c r="E116" s="26">
        <v>2606.4975899999999</v>
      </c>
      <c r="F116" s="26">
        <v>318.35998140189497</v>
      </c>
    </row>
    <row r="117" spans="1:6" x14ac:dyDescent="0.2">
      <c r="A117" s="31"/>
      <c r="B117" s="31">
        <v>11020000</v>
      </c>
      <c r="C117" s="31" t="s">
        <v>52</v>
      </c>
      <c r="D117" s="26">
        <v>100</v>
      </c>
      <c r="E117" s="26">
        <v>-98.351500000000001</v>
      </c>
      <c r="F117" s="26">
        <v>1.6484999999999999</v>
      </c>
    </row>
    <row r="118" spans="1:6" x14ac:dyDescent="0.2">
      <c r="A118" s="31"/>
      <c r="B118" s="31">
        <v>11020200</v>
      </c>
      <c r="C118" s="31" t="s">
        <v>53</v>
      </c>
      <c r="D118" s="26">
        <v>100</v>
      </c>
      <c r="E118" s="26">
        <v>-98.351500000000001</v>
      </c>
      <c r="F118" s="26">
        <v>1.6484999999999999</v>
      </c>
    </row>
    <row r="119" spans="1:6" x14ac:dyDescent="0.2">
      <c r="A119" s="31"/>
      <c r="B119" s="31">
        <v>13000000</v>
      </c>
      <c r="C119" s="31" t="s">
        <v>54</v>
      </c>
      <c r="D119" s="26">
        <v>450</v>
      </c>
      <c r="E119" s="26">
        <v>26.208669999999998</v>
      </c>
      <c r="F119" s="26">
        <v>136.24988934993084</v>
      </c>
    </row>
    <row r="120" spans="1:6" x14ac:dyDescent="0.2">
      <c r="A120" s="31"/>
      <c r="B120" s="31">
        <v>13010000</v>
      </c>
      <c r="C120" s="31" t="s">
        <v>55</v>
      </c>
      <c r="D120" s="26">
        <v>330</v>
      </c>
      <c r="E120" s="26">
        <v>33.169889999999995</v>
      </c>
      <c r="F120" s="26">
        <v>291.73346820809246</v>
      </c>
    </row>
    <row r="121" spans="1:6" x14ac:dyDescent="0.2">
      <c r="A121" s="31"/>
      <c r="B121" s="31">
        <v>13010100</v>
      </c>
      <c r="C121" s="31" t="s">
        <v>16</v>
      </c>
      <c r="D121" s="26">
        <v>300</v>
      </c>
      <c r="E121" s="26">
        <v>8.8739999999999597E-2</v>
      </c>
      <c r="F121" s="26">
        <v>100.83716981132076</v>
      </c>
    </row>
    <row r="122" spans="1:6" x14ac:dyDescent="0.2">
      <c r="A122" s="31"/>
      <c r="B122" s="31">
        <v>13010200</v>
      </c>
      <c r="C122" s="31" t="s">
        <v>56</v>
      </c>
      <c r="D122" s="26">
        <v>30</v>
      </c>
      <c r="E122" s="26">
        <v>33.081150000000001</v>
      </c>
      <c r="F122" s="26">
        <v>593.74850746268658</v>
      </c>
    </row>
    <row r="123" spans="1:6" x14ac:dyDescent="0.2">
      <c r="A123" s="31"/>
      <c r="B123" s="31">
        <v>13020000</v>
      </c>
      <c r="C123" s="31" t="s">
        <v>109</v>
      </c>
      <c r="D123" s="26">
        <v>0</v>
      </c>
      <c r="E123" s="26">
        <v>1.4999999999999999E-2</v>
      </c>
      <c r="F123" s="26">
        <v>0</v>
      </c>
    </row>
    <row r="124" spans="1:6" x14ac:dyDescent="0.2">
      <c r="A124" s="31"/>
      <c r="B124" s="31">
        <v>13020200</v>
      </c>
      <c r="C124" s="31" t="s">
        <v>110</v>
      </c>
      <c r="D124" s="26">
        <v>0</v>
      </c>
      <c r="E124" s="26">
        <v>1.4999999999999999E-2</v>
      </c>
      <c r="F124" s="26">
        <v>0</v>
      </c>
    </row>
    <row r="125" spans="1:6" x14ac:dyDescent="0.2">
      <c r="A125" s="31"/>
      <c r="B125" s="31">
        <v>13030000</v>
      </c>
      <c r="C125" s="31" t="s">
        <v>57</v>
      </c>
      <c r="D125" s="26">
        <v>20</v>
      </c>
      <c r="E125" s="26">
        <v>0.63407999999999998</v>
      </c>
      <c r="F125" s="26">
        <v>112.6816</v>
      </c>
    </row>
    <row r="126" spans="1:6" x14ac:dyDescent="0.2">
      <c r="A126" s="31"/>
      <c r="B126" s="31">
        <v>13030100</v>
      </c>
      <c r="C126" s="31" t="s">
        <v>58</v>
      </c>
      <c r="D126" s="26">
        <v>20</v>
      </c>
      <c r="E126" s="26">
        <v>0.63407999999999998</v>
      </c>
      <c r="F126" s="26">
        <v>112.6816</v>
      </c>
    </row>
    <row r="127" spans="1:6" x14ac:dyDescent="0.2">
      <c r="A127" s="31"/>
      <c r="B127" s="31">
        <v>13030200</v>
      </c>
      <c r="C127" s="31" t="s">
        <v>111</v>
      </c>
      <c r="D127" s="26">
        <v>0</v>
      </c>
      <c r="E127" s="26">
        <v>0</v>
      </c>
      <c r="F127" s="26">
        <v>0</v>
      </c>
    </row>
    <row r="128" spans="1:6" x14ac:dyDescent="0.2">
      <c r="A128" s="31"/>
      <c r="B128" s="31">
        <v>13040000</v>
      </c>
      <c r="C128" s="31" t="s">
        <v>59</v>
      </c>
      <c r="D128" s="26">
        <v>100</v>
      </c>
      <c r="E128" s="26">
        <v>-7.6103000000000023</v>
      </c>
      <c r="F128" s="26">
        <v>84.779399999999995</v>
      </c>
    </row>
    <row r="129" spans="1:6" x14ac:dyDescent="0.2">
      <c r="A129" s="31"/>
      <c r="B129" s="31">
        <v>13040100</v>
      </c>
      <c r="C129" s="31" t="s">
        <v>60</v>
      </c>
      <c r="D129" s="26">
        <v>100</v>
      </c>
      <c r="E129" s="26">
        <v>-7.6103000000000023</v>
      </c>
      <c r="F129" s="26">
        <v>84.779399999999995</v>
      </c>
    </row>
    <row r="130" spans="1:6" x14ac:dyDescent="0.2">
      <c r="A130" s="31"/>
      <c r="B130" s="31">
        <v>14000000</v>
      </c>
      <c r="C130" s="31" t="s">
        <v>61</v>
      </c>
      <c r="D130" s="26">
        <v>6951.4</v>
      </c>
      <c r="E130" s="26">
        <v>305.02639999999997</v>
      </c>
      <c r="F130" s="26">
        <v>120.06620617064667</v>
      </c>
    </row>
    <row r="131" spans="1:6" x14ac:dyDescent="0.2">
      <c r="A131" s="31"/>
      <c r="B131" s="31">
        <v>14020000</v>
      </c>
      <c r="C131" s="31" t="s">
        <v>62</v>
      </c>
      <c r="D131" s="26">
        <v>730</v>
      </c>
      <c r="E131" s="26">
        <v>66.52633999999999</v>
      </c>
      <c r="F131" s="26">
        <v>156.47397283531407</v>
      </c>
    </row>
    <row r="132" spans="1:6" x14ac:dyDescent="0.2">
      <c r="A132" s="31"/>
      <c r="B132" s="31">
        <v>14021900</v>
      </c>
      <c r="C132" s="31" t="s">
        <v>63</v>
      </c>
      <c r="D132" s="26">
        <v>730</v>
      </c>
      <c r="E132" s="26">
        <v>66.52633999999999</v>
      </c>
      <c r="F132" s="26">
        <v>156.47397283531407</v>
      </c>
    </row>
    <row r="133" spans="1:6" x14ac:dyDescent="0.2">
      <c r="A133" s="31"/>
      <c r="B133" s="31">
        <v>14030000</v>
      </c>
      <c r="C133" s="31" t="s">
        <v>64</v>
      </c>
      <c r="D133" s="26">
        <v>2446.4</v>
      </c>
      <c r="E133" s="26">
        <v>240.22359999999998</v>
      </c>
      <c r="F133" s="26">
        <v>163.08392857142857</v>
      </c>
    </row>
    <row r="134" spans="1:6" x14ac:dyDescent="0.2">
      <c r="A134" s="31"/>
      <c r="B134" s="31">
        <v>14031900</v>
      </c>
      <c r="C134" s="31" t="s">
        <v>63</v>
      </c>
      <c r="D134" s="26">
        <v>2446.4</v>
      </c>
      <c r="E134" s="26">
        <v>240.22359999999998</v>
      </c>
      <c r="F134" s="26">
        <v>163.08392857142857</v>
      </c>
    </row>
    <row r="135" spans="1:6" x14ac:dyDescent="0.2">
      <c r="A135" s="31"/>
      <c r="B135" s="31">
        <v>14040000</v>
      </c>
      <c r="C135" s="31" t="s">
        <v>65</v>
      </c>
      <c r="D135" s="26">
        <v>3775</v>
      </c>
      <c r="E135" s="26">
        <v>-1.7235400000000709</v>
      </c>
      <c r="F135" s="26">
        <v>99.831273617229556</v>
      </c>
    </row>
    <row r="136" spans="1:6" x14ac:dyDescent="0.2">
      <c r="A136" s="31"/>
      <c r="B136" s="31">
        <v>18000000</v>
      </c>
      <c r="C136" s="31" t="s">
        <v>66</v>
      </c>
      <c r="D136" s="26">
        <v>48190.7</v>
      </c>
      <c r="E136" s="26">
        <v>719.10289999999986</v>
      </c>
      <c r="F136" s="26">
        <v>106.28015527841823</v>
      </c>
    </row>
    <row r="137" spans="1:6" x14ac:dyDescent="0.2">
      <c r="A137" s="31"/>
      <c r="B137" s="31">
        <v>18010000</v>
      </c>
      <c r="C137" s="31" t="s">
        <v>67</v>
      </c>
      <c r="D137" s="26">
        <v>19735.099999999999</v>
      </c>
      <c r="E137" s="26">
        <v>744.72399000000041</v>
      </c>
      <c r="F137" s="26">
        <v>118.39187963054431</v>
      </c>
    </row>
    <row r="138" spans="1:6" x14ac:dyDescent="0.2">
      <c r="A138" s="31"/>
      <c r="B138" s="31">
        <v>18010100</v>
      </c>
      <c r="C138" s="31" t="s">
        <v>68</v>
      </c>
      <c r="D138" s="26">
        <v>19.7</v>
      </c>
      <c r="E138" s="26">
        <v>-3.6190499999999997</v>
      </c>
      <c r="F138" s="26">
        <v>27.619000000000003</v>
      </c>
    </row>
    <row r="139" spans="1:6" x14ac:dyDescent="0.2">
      <c r="A139" s="31"/>
      <c r="B139" s="31">
        <v>18010200</v>
      </c>
      <c r="C139" s="31" t="s">
        <v>69</v>
      </c>
      <c r="D139" s="26">
        <v>513.1</v>
      </c>
      <c r="E139" s="26">
        <v>33.254940000000005</v>
      </c>
      <c r="F139" s="26">
        <v>0</v>
      </c>
    </row>
    <row r="140" spans="1:6" x14ac:dyDescent="0.2">
      <c r="A140" s="31"/>
      <c r="B140" s="31">
        <v>18010300</v>
      </c>
      <c r="C140" s="31" t="s">
        <v>70</v>
      </c>
      <c r="D140" s="26">
        <v>1618.3</v>
      </c>
      <c r="E140" s="26">
        <v>284.05297999999999</v>
      </c>
      <c r="F140" s="26">
        <v>0</v>
      </c>
    </row>
    <row r="141" spans="1:6" x14ac:dyDescent="0.2">
      <c r="A141" s="31"/>
      <c r="B141" s="31">
        <v>18010400</v>
      </c>
      <c r="C141" s="31" t="s">
        <v>71</v>
      </c>
      <c r="D141" s="26">
        <v>1697.2</v>
      </c>
      <c r="E141" s="26">
        <v>37.690260000000023</v>
      </c>
      <c r="F141" s="26">
        <v>108.88292717416923</v>
      </c>
    </row>
    <row r="142" spans="1:6" x14ac:dyDescent="0.2">
      <c r="A142" s="31"/>
      <c r="B142" s="31">
        <v>18010500</v>
      </c>
      <c r="C142" s="31" t="s">
        <v>72</v>
      </c>
      <c r="D142" s="26">
        <v>3433.9</v>
      </c>
      <c r="E142" s="26">
        <v>91.699719999999957</v>
      </c>
      <c r="F142" s="26">
        <v>110.6801444211507</v>
      </c>
    </row>
    <row r="143" spans="1:6" x14ac:dyDescent="0.2">
      <c r="A143" s="31"/>
      <c r="B143" s="31">
        <v>18010600</v>
      </c>
      <c r="C143" s="31" t="s">
        <v>73</v>
      </c>
      <c r="D143" s="26">
        <v>9212.2999999999993</v>
      </c>
      <c r="E143" s="26">
        <v>407.19167000000016</v>
      </c>
      <c r="F143" s="26">
        <v>117.68015587686162</v>
      </c>
    </row>
    <row r="144" spans="1:6" x14ac:dyDescent="0.2">
      <c r="A144" s="31"/>
      <c r="B144" s="31">
        <v>18010700</v>
      </c>
      <c r="C144" s="31" t="s">
        <v>74</v>
      </c>
      <c r="D144" s="26">
        <v>1263</v>
      </c>
      <c r="E144" s="26">
        <v>5.55699999999959E-2</v>
      </c>
      <c r="F144" s="26">
        <v>100.094667802385</v>
      </c>
    </row>
    <row r="145" spans="1:6" x14ac:dyDescent="0.2">
      <c r="A145" s="31"/>
      <c r="B145" s="31">
        <v>18010900</v>
      </c>
      <c r="C145" s="31" t="s">
        <v>75</v>
      </c>
      <c r="D145" s="26">
        <v>1952.6</v>
      </c>
      <c r="E145" s="26">
        <v>-111.85209999999995</v>
      </c>
      <c r="F145" s="26">
        <v>72.001977471839822</v>
      </c>
    </row>
    <row r="146" spans="1:6" x14ac:dyDescent="0.2">
      <c r="A146" s="31"/>
      <c r="B146" s="31">
        <v>18011100</v>
      </c>
      <c r="C146" s="31" t="s">
        <v>76</v>
      </c>
      <c r="D146" s="26">
        <v>25</v>
      </c>
      <c r="E146" s="26">
        <v>6.25</v>
      </c>
      <c r="F146" s="26">
        <v>0</v>
      </c>
    </row>
    <row r="147" spans="1:6" x14ac:dyDescent="0.2">
      <c r="A147" s="31"/>
      <c r="B147" s="31">
        <v>18030000</v>
      </c>
      <c r="C147" s="31" t="s">
        <v>3</v>
      </c>
      <c r="D147" s="26">
        <v>13.5</v>
      </c>
      <c r="E147" s="26">
        <v>-0.29999999999999982</v>
      </c>
      <c r="F147" s="26">
        <v>94.339622641509436</v>
      </c>
    </row>
    <row r="148" spans="1:6" x14ac:dyDescent="0.2">
      <c r="A148" s="31"/>
      <c r="B148" s="31">
        <v>18030100</v>
      </c>
      <c r="C148" s="31" t="s">
        <v>77</v>
      </c>
      <c r="D148" s="26">
        <v>3</v>
      </c>
      <c r="E148" s="26">
        <v>1.6</v>
      </c>
      <c r="F148" s="26">
        <v>214.28571428571428</v>
      </c>
    </row>
    <row r="149" spans="1:6" x14ac:dyDescent="0.2">
      <c r="A149" s="31"/>
      <c r="B149" s="31">
        <v>18030200</v>
      </c>
      <c r="C149" s="31" t="s">
        <v>78</v>
      </c>
      <c r="D149" s="26">
        <v>10.5</v>
      </c>
      <c r="E149" s="26">
        <v>-1.9</v>
      </c>
      <c r="F149" s="26">
        <v>51.282051282051292</v>
      </c>
    </row>
    <row r="150" spans="1:6" x14ac:dyDescent="0.2">
      <c r="A150" s="31"/>
      <c r="B150" s="31">
        <v>18050000</v>
      </c>
      <c r="C150" s="31" t="s">
        <v>79</v>
      </c>
      <c r="D150" s="26">
        <v>28442.1</v>
      </c>
      <c r="E150" s="26">
        <v>-25.321089999999458</v>
      </c>
      <c r="F150" s="26">
        <v>99.657633418515672</v>
      </c>
    </row>
    <row r="151" spans="1:6" x14ac:dyDescent="0.2">
      <c r="A151" s="31"/>
      <c r="B151" s="31">
        <v>18050300</v>
      </c>
      <c r="C151" s="31" t="s">
        <v>80</v>
      </c>
      <c r="D151" s="26">
        <v>1422.1</v>
      </c>
      <c r="E151" s="26">
        <v>95.401360000000011</v>
      </c>
      <c r="F151" s="26">
        <v>125.29198303287382</v>
      </c>
    </row>
    <row r="152" spans="1:6" x14ac:dyDescent="0.2">
      <c r="A152" s="31"/>
      <c r="B152" s="31">
        <v>18050400</v>
      </c>
      <c r="C152" s="31" t="s">
        <v>81</v>
      </c>
      <c r="D152" s="26">
        <v>19710.400000000001</v>
      </c>
      <c r="E152" s="26">
        <v>691.51998999999978</v>
      </c>
      <c r="F152" s="26">
        <v>114.32964461850885</v>
      </c>
    </row>
    <row r="153" spans="1:6" x14ac:dyDescent="0.2">
      <c r="A153" s="31"/>
      <c r="B153" s="31">
        <v>18050500</v>
      </c>
      <c r="C153" s="31" t="s">
        <v>82</v>
      </c>
      <c r="D153" s="26">
        <v>7309.6</v>
      </c>
      <c r="E153" s="26">
        <v>-812.24243999999999</v>
      </c>
      <c r="F153" s="26">
        <v>62.960352045236903</v>
      </c>
    </row>
    <row r="154" spans="1:6" x14ac:dyDescent="0.2">
      <c r="A154" s="31"/>
      <c r="B154" s="31">
        <v>20000000</v>
      </c>
      <c r="C154" s="31" t="s">
        <v>83</v>
      </c>
      <c r="D154" s="26">
        <v>1649</v>
      </c>
      <c r="E154" s="26">
        <v>324.16084000000001</v>
      </c>
      <c r="F154" s="26">
        <v>157.77238281946177</v>
      </c>
    </row>
    <row r="155" spans="1:6" x14ac:dyDescent="0.2">
      <c r="A155" s="31"/>
      <c r="B155" s="31">
        <v>21000000</v>
      </c>
      <c r="C155" s="31" t="s">
        <v>84</v>
      </c>
      <c r="D155" s="26">
        <v>28</v>
      </c>
      <c r="E155" s="26">
        <v>430.41727000000003</v>
      </c>
      <c r="F155" s="26">
        <v>4630.7081052631584</v>
      </c>
    </row>
    <row r="156" spans="1:6" x14ac:dyDescent="0.2">
      <c r="A156" s="31"/>
      <c r="B156" s="31">
        <v>21010000</v>
      </c>
      <c r="C156" s="31" t="s">
        <v>85</v>
      </c>
      <c r="D156" s="26">
        <v>3</v>
      </c>
      <c r="E156" s="26">
        <v>-1.0590000000000002</v>
      </c>
      <c r="F156" s="26">
        <v>3.7272727272727271</v>
      </c>
    </row>
    <row r="157" spans="1:6" x14ac:dyDescent="0.2">
      <c r="A157" s="31"/>
      <c r="B157" s="31">
        <v>21010300</v>
      </c>
      <c r="C157" s="31" t="s">
        <v>86</v>
      </c>
      <c r="D157" s="26">
        <v>3</v>
      </c>
      <c r="E157" s="26">
        <v>-1.0590000000000002</v>
      </c>
      <c r="F157" s="26">
        <v>3.7272727272727271</v>
      </c>
    </row>
    <row r="158" spans="1:6" x14ac:dyDescent="0.2">
      <c r="A158" s="31"/>
      <c r="B158" s="31">
        <v>21080000</v>
      </c>
      <c r="C158" s="31" t="s">
        <v>8</v>
      </c>
      <c r="D158" s="26">
        <v>25</v>
      </c>
      <c r="E158" s="26">
        <v>431.47627000000006</v>
      </c>
      <c r="F158" s="26">
        <v>5236.6222619047621</v>
      </c>
    </row>
    <row r="159" spans="1:6" x14ac:dyDescent="0.2">
      <c r="A159" s="31"/>
      <c r="B159" s="31">
        <v>21081100</v>
      </c>
      <c r="C159" s="31" t="s">
        <v>5</v>
      </c>
      <c r="D159" s="26">
        <v>25</v>
      </c>
      <c r="E159" s="26">
        <v>431.47627000000006</v>
      </c>
      <c r="F159" s="26">
        <v>5236.6222619047621</v>
      </c>
    </row>
    <row r="160" spans="1:6" x14ac:dyDescent="0.2">
      <c r="A160" s="31"/>
      <c r="B160" s="31">
        <v>22000000</v>
      </c>
      <c r="C160" s="31" t="s">
        <v>87</v>
      </c>
      <c r="D160" s="26">
        <v>1621</v>
      </c>
      <c r="E160" s="26">
        <v>-129.38916999999998</v>
      </c>
      <c r="F160" s="26">
        <v>76.542935097897029</v>
      </c>
    </row>
    <row r="161" spans="1:6" x14ac:dyDescent="0.2">
      <c r="A161" s="31"/>
      <c r="B161" s="31">
        <v>22010000</v>
      </c>
      <c r="C161" s="31" t="s">
        <v>88</v>
      </c>
      <c r="D161" s="26">
        <v>1400</v>
      </c>
      <c r="E161" s="26">
        <v>-139.78800000000001</v>
      </c>
      <c r="F161" s="26">
        <v>72.433839479392631</v>
      </c>
    </row>
    <row r="162" spans="1:6" x14ac:dyDescent="0.2">
      <c r="A162" s="31"/>
      <c r="B162" s="31">
        <v>22010300</v>
      </c>
      <c r="C162" s="31" t="s">
        <v>89</v>
      </c>
      <c r="D162" s="26">
        <v>0</v>
      </c>
      <c r="E162" s="26">
        <v>4.7699999999999996</v>
      </c>
      <c r="F162" s="26">
        <v>0</v>
      </c>
    </row>
    <row r="163" spans="1:6" x14ac:dyDescent="0.2">
      <c r="A163" s="31"/>
      <c r="B163" s="31">
        <v>22012500</v>
      </c>
      <c r="C163" s="31" t="s">
        <v>6</v>
      </c>
      <c r="D163" s="26">
        <v>900</v>
      </c>
      <c r="E163" s="26">
        <v>-77.511599999999987</v>
      </c>
      <c r="F163" s="26">
        <v>79.056579302891123</v>
      </c>
    </row>
    <row r="164" spans="1:6" x14ac:dyDescent="0.2">
      <c r="A164" s="31"/>
      <c r="B164" s="31">
        <v>22012600</v>
      </c>
      <c r="C164" s="31" t="s">
        <v>90</v>
      </c>
      <c r="D164" s="26">
        <v>500</v>
      </c>
      <c r="E164" s="26">
        <v>-67.046399999999991</v>
      </c>
      <c r="F164" s="26">
        <v>51.061021897810221</v>
      </c>
    </row>
    <row r="165" spans="1:6" x14ac:dyDescent="0.2">
      <c r="A165" s="31"/>
      <c r="B165" s="31">
        <v>22080000</v>
      </c>
      <c r="C165" s="31" t="s">
        <v>91</v>
      </c>
      <c r="D165" s="26">
        <v>160</v>
      </c>
      <c r="E165" s="26">
        <v>6.1545100000000019</v>
      </c>
      <c r="F165" s="26">
        <v>119.85325806451614</v>
      </c>
    </row>
    <row r="166" spans="1:6" x14ac:dyDescent="0.2">
      <c r="A166" s="31"/>
      <c r="B166" s="31">
        <v>22080400</v>
      </c>
      <c r="C166" s="31" t="s">
        <v>92</v>
      </c>
      <c r="D166" s="26">
        <v>160</v>
      </c>
      <c r="E166" s="26">
        <v>6.1545100000000019</v>
      </c>
      <c r="F166" s="26">
        <v>119.85325806451614</v>
      </c>
    </row>
    <row r="167" spans="1:6" x14ac:dyDescent="0.2">
      <c r="A167" s="31"/>
      <c r="B167" s="31">
        <v>22090000</v>
      </c>
      <c r="C167" s="31" t="s">
        <v>7</v>
      </c>
      <c r="D167" s="26">
        <v>57</v>
      </c>
      <c r="E167" s="26">
        <v>-1.4279799999999998</v>
      </c>
      <c r="F167" s="26">
        <v>88.666825396825402</v>
      </c>
    </row>
    <row r="168" spans="1:6" x14ac:dyDescent="0.2">
      <c r="A168" s="31"/>
      <c r="B168" s="31">
        <v>22090100</v>
      </c>
      <c r="C168" s="31" t="s">
        <v>93</v>
      </c>
      <c r="D168" s="26">
        <v>42</v>
      </c>
      <c r="E168" s="26">
        <v>-2.1939799999999998</v>
      </c>
      <c r="F168" s="26">
        <v>78.060200000000009</v>
      </c>
    </row>
    <row r="169" spans="1:6" x14ac:dyDescent="0.2">
      <c r="A169" s="31"/>
      <c r="B169" s="31">
        <v>22090400</v>
      </c>
      <c r="C169" s="31" t="s">
        <v>94</v>
      </c>
      <c r="D169" s="26">
        <v>15</v>
      </c>
      <c r="E169" s="26">
        <v>0.76600000000000001</v>
      </c>
      <c r="F169" s="26">
        <v>129.46153846153845</v>
      </c>
    </row>
    <row r="170" spans="1:6" x14ac:dyDescent="0.2">
      <c r="A170" s="31"/>
      <c r="B170" s="31">
        <v>22130000</v>
      </c>
      <c r="C170" s="31" t="s">
        <v>95</v>
      </c>
      <c r="D170" s="26">
        <v>4</v>
      </c>
      <c r="E170" s="26">
        <v>5.6722999999999999</v>
      </c>
      <c r="F170" s="26">
        <v>730.25555555555547</v>
      </c>
    </row>
    <row r="171" spans="1:6" x14ac:dyDescent="0.2">
      <c r="A171" s="31"/>
      <c r="B171" s="31">
        <v>24000000</v>
      </c>
      <c r="C171" s="31" t="s">
        <v>96</v>
      </c>
      <c r="D171" s="26">
        <v>0</v>
      </c>
      <c r="E171" s="26">
        <v>23.132739999999998</v>
      </c>
      <c r="F171" s="26">
        <v>0</v>
      </c>
    </row>
    <row r="172" spans="1:6" x14ac:dyDescent="0.2">
      <c r="A172" s="31"/>
      <c r="B172" s="31">
        <v>24060000</v>
      </c>
      <c r="C172" s="31" t="s">
        <v>8</v>
      </c>
      <c r="D172" s="26">
        <v>0</v>
      </c>
      <c r="E172" s="26">
        <v>23.132739999999998</v>
      </c>
      <c r="F172" s="26">
        <v>0</v>
      </c>
    </row>
    <row r="173" spans="1:6" x14ac:dyDescent="0.2">
      <c r="A173" s="31"/>
      <c r="B173" s="31">
        <v>24060300</v>
      </c>
      <c r="C173" s="31" t="s">
        <v>8</v>
      </c>
      <c r="D173" s="26">
        <v>0</v>
      </c>
      <c r="E173" s="26">
        <v>0.51639000000000002</v>
      </c>
      <c r="F173" s="26">
        <v>0</v>
      </c>
    </row>
    <row r="174" spans="1:6" x14ac:dyDescent="0.2">
      <c r="A174" s="31"/>
      <c r="B174" s="31">
        <v>24062200</v>
      </c>
      <c r="C174" s="31" t="s">
        <v>97</v>
      </c>
      <c r="D174" s="26">
        <v>0</v>
      </c>
      <c r="E174" s="26">
        <v>22.616349999999997</v>
      </c>
      <c r="F174" s="26">
        <v>0</v>
      </c>
    </row>
    <row r="175" spans="1:6" x14ac:dyDescent="0.2">
      <c r="A175" s="31"/>
      <c r="B175" s="31">
        <v>40000000</v>
      </c>
      <c r="C175" s="31" t="s">
        <v>98</v>
      </c>
      <c r="D175" s="26">
        <v>151624.79999999999</v>
      </c>
      <c r="E175" s="26">
        <v>-106.59999999999854</v>
      </c>
      <c r="F175" s="26">
        <v>99.683316099906477</v>
      </c>
    </row>
    <row r="176" spans="1:6" x14ac:dyDescent="0.2">
      <c r="A176" s="31"/>
      <c r="B176" s="31">
        <v>41000000</v>
      </c>
      <c r="C176" s="31" t="s">
        <v>99</v>
      </c>
      <c r="D176" s="26">
        <v>151624.79999999999</v>
      </c>
      <c r="E176" s="26">
        <v>-106.59999999999854</v>
      </c>
      <c r="F176" s="26">
        <v>99.683316099906477</v>
      </c>
    </row>
    <row r="177" spans="1:6" x14ac:dyDescent="0.2">
      <c r="A177" s="31"/>
      <c r="B177" s="31">
        <v>41020000</v>
      </c>
      <c r="C177" s="31" t="s">
        <v>100</v>
      </c>
      <c r="D177" s="26">
        <v>27290.1</v>
      </c>
      <c r="E177" s="26">
        <v>0</v>
      </c>
      <c r="F177" s="26">
        <v>100</v>
      </c>
    </row>
    <row r="178" spans="1:6" x14ac:dyDescent="0.2">
      <c r="A178" s="31"/>
      <c r="B178" s="31">
        <v>41020100</v>
      </c>
      <c r="C178" s="31" t="s">
        <v>14</v>
      </c>
      <c r="D178" s="26">
        <v>27290.1</v>
      </c>
      <c r="E178" s="26">
        <v>0</v>
      </c>
      <c r="F178" s="26">
        <v>100</v>
      </c>
    </row>
    <row r="179" spans="1:6" x14ac:dyDescent="0.2">
      <c r="A179" s="31"/>
      <c r="B179" s="31">
        <v>41030000</v>
      </c>
      <c r="C179" s="31" t="s">
        <v>101</v>
      </c>
      <c r="D179" s="26">
        <v>118250</v>
      </c>
      <c r="E179" s="26">
        <v>0</v>
      </c>
      <c r="F179" s="26">
        <v>100</v>
      </c>
    </row>
    <row r="180" spans="1:6" x14ac:dyDescent="0.2">
      <c r="A180" s="31"/>
      <c r="B180" s="31">
        <v>41033900</v>
      </c>
      <c r="C180" s="31" t="s">
        <v>102</v>
      </c>
      <c r="D180" s="26">
        <v>118250</v>
      </c>
      <c r="E180" s="26">
        <v>0</v>
      </c>
      <c r="F180" s="26">
        <v>100</v>
      </c>
    </row>
    <row r="181" spans="1:6" x14ac:dyDescent="0.2">
      <c r="A181" s="31"/>
      <c r="B181" s="31">
        <v>41040000</v>
      </c>
      <c r="C181" s="31" t="s">
        <v>103</v>
      </c>
      <c r="D181" s="26">
        <v>2574.5</v>
      </c>
      <c r="E181" s="26">
        <v>0</v>
      </c>
      <c r="F181" s="26">
        <v>100</v>
      </c>
    </row>
    <row r="182" spans="1:6" x14ac:dyDescent="0.2">
      <c r="A182" s="31"/>
      <c r="B182" s="31">
        <v>41040200</v>
      </c>
      <c r="C182" s="31" t="s">
        <v>112</v>
      </c>
      <c r="D182" s="26">
        <v>2574.5</v>
      </c>
      <c r="E182" s="26">
        <v>0</v>
      </c>
      <c r="F182" s="26">
        <v>100</v>
      </c>
    </row>
    <row r="183" spans="1:6" x14ac:dyDescent="0.2">
      <c r="A183" s="31"/>
      <c r="B183" s="31">
        <v>41050000</v>
      </c>
      <c r="C183" s="31" t="s">
        <v>105</v>
      </c>
      <c r="D183" s="26">
        <v>3510.2</v>
      </c>
      <c r="E183" s="26">
        <v>-106.59999999999991</v>
      </c>
      <c r="F183" s="26">
        <v>91.270166243550904</v>
      </c>
    </row>
    <row r="184" spans="1:6" x14ac:dyDescent="0.2">
      <c r="A184" s="31"/>
      <c r="B184" s="31">
        <v>41051000</v>
      </c>
      <c r="C184" s="31" t="s">
        <v>106</v>
      </c>
      <c r="D184" s="26">
        <v>2068.1999999999998</v>
      </c>
      <c r="E184" s="26">
        <v>-106.60000000000002</v>
      </c>
      <c r="F184" s="26">
        <v>78.679999999999993</v>
      </c>
    </row>
    <row r="185" spans="1:6" x14ac:dyDescent="0.2">
      <c r="A185" s="31"/>
      <c r="B185" s="31">
        <v>41055000</v>
      </c>
      <c r="C185" s="31" t="s">
        <v>113</v>
      </c>
      <c r="D185" s="26">
        <v>1442</v>
      </c>
      <c r="E185" s="26">
        <v>0</v>
      </c>
      <c r="F185" s="26">
        <v>100</v>
      </c>
    </row>
    <row r="186" spans="1:6" x14ac:dyDescent="0.2">
      <c r="A186" s="49" t="s">
        <v>107</v>
      </c>
      <c r="B186" s="50"/>
      <c r="C186" s="51"/>
      <c r="D186" s="27">
        <v>193100</v>
      </c>
      <c r="E186" s="27">
        <v>786.52693000001454</v>
      </c>
      <c r="F186" s="27">
        <v>101.61451393196739</v>
      </c>
    </row>
    <row r="187" spans="1:6" x14ac:dyDescent="0.2">
      <c r="A187" s="49" t="s">
        <v>108</v>
      </c>
      <c r="B187" s="50"/>
      <c r="C187" s="51"/>
      <c r="D187" s="27">
        <v>344724.8</v>
      </c>
      <c r="E187" s="27">
        <v>679.92693000000145</v>
      </c>
      <c r="F187" s="27">
        <v>100.82538096092584</v>
      </c>
    </row>
  </sheetData>
  <mergeCells count="22">
    <mergeCell ref="A1:H1"/>
    <mergeCell ref="G2:H2"/>
    <mergeCell ref="C23:D23"/>
    <mergeCell ref="B25:B26"/>
    <mergeCell ref="C25:C26"/>
    <mergeCell ref="D25:F25"/>
    <mergeCell ref="G25:G26"/>
    <mergeCell ref="H25:K25"/>
    <mergeCell ref="M25:M26"/>
    <mergeCell ref="N25:N26"/>
    <mergeCell ref="O25:O26"/>
    <mergeCell ref="P25:U25"/>
    <mergeCell ref="B101:C101"/>
    <mergeCell ref="M101:O101"/>
    <mergeCell ref="A186:C186"/>
    <mergeCell ref="A187:C187"/>
    <mergeCell ref="B102:C102"/>
    <mergeCell ref="M102:O102"/>
    <mergeCell ref="A108:A109"/>
    <mergeCell ref="B108:B109"/>
    <mergeCell ref="C108:C109"/>
    <mergeCell ref="D108:F108"/>
  </mergeCells>
  <pageMargins left="0.15748031496062992" right="0.11811023622047245" top="3.937007874015748E-2" bottom="3.937007874015748E-2" header="0" footer="3.937007874015748E-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10"/>
  <sheetViews>
    <sheetView tabSelected="1" view="pageBreakPreview" zoomScale="72" zoomScaleNormal="100" zoomScaleSheetLayoutView="72" workbookViewId="0">
      <selection activeCell="D4" sqref="D4"/>
    </sheetView>
  </sheetViews>
  <sheetFormatPr defaultRowHeight="12.75" x14ac:dyDescent="0.2"/>
  <cols>
    <col min="1" max="1" width="86.85546875" customWidth="1"/>
    <col min="2" max="2" width="25.42578125" customWidth="1"/>
    <col min="3" max="3" width="16" customWidth="1"/>
    <col min="4" max="4" width="17" customWidth="1"/>
    <col min="5" max="5" width="15.85546875" customWidth="1"/>
    <col min="6" max="6" width="13.85546875" customWidth="1"/>
    <col min="7" max="7" width="12.85546875" customWidth="1"/>
    <col min="8" max="8" width="16.5703125" customWidth="1"/>
    <col min="9" max="9" width="12.42578125" customWidth="1"/>
    <col min="10" max="10" width="18.28515625" customWidth="1"/>
    <col min="11" max="11" width="16.5703125" customWidth="1"/>
    <col min="19" max="20" width="11.140625" customWidth="1"/>
  </cols>
  <sheetData>
    <row r="1" spans="1:11" ht="54.75" customHeight="1" x14ac:dyDescent="0.2">
      <c r="A1" s="78" t="s">
        <v>142</v>
      </c>
      <c r="B1" s="78"/>
      <c r="C1" s="78"/>
      <c r="D1" s="78"/>
      <c r="E1" s="78"/>
      <c r="F1" s="78"/>
      <c r="G1" s="78"/>
      <c r="H1" s="78"/>
      <c r="I1" s="78"/>
      <c r="J1" s="79"/>
      <c r="K1" s="79"/>
    </row>
    <row r="2" spans="1:11" ht="33.75" customHeight="1" x14ac:dyDescent="0.2">
      <c r="A2" s="37"/>
      <c r="B2" s="37"/>
      <c r="C2" s="37"/>
      <c r="D2" s="37"/>
      <c r="E2" s="37"/>
      <c r="F2" s="37"/>
      <c r="G2" s="37"/>
      <c r="H2" s="37"/>
      <c r="I2" s="37"/>
      <c r="J2" s="68" t="s">
        <v>135</v>
      </c>
      <c r="K2" s="69"/>
    </row>
    <row r="3" spans="1:11" s="19" customFormat="1" ht="125.25" customHeight="1" x14ac:dyDescent="0.25">
      <c r="A3" s="16" t="s">
        <v>0</v>
      </c>
      <c r="B3" s="17" t="s">
        <v>1</v>
      </c>
      <c r="C3" s="18" t="s">
        <v>36</v>
      </c>
      <c r="D3" s="82" t="s">
        <v>143</v>
      </c>
      <c r="E3" s="82" t="s">
        <v>144</v>
      </c>
      <c r="F3" s="82" t="s">
        <v>145</v>
      </c>
      <c r="G3" s="82" t="s">
        <v>146</v>
      </c>
      <c r="H3" s="17" t="s">
        <v>134</v>
      </c>
      <c r="I3" s="17" t="s">
        <v>133</v>
      </c>
      <c r="J3" s="17" t="s">
        <v>147</v>
      </c>
      <c r="K3" s="9" t="s">
        <v>148</v>
      </c>
    </row>
    <row r="4" spans="1:11" ht="32.25" customHeight="1" x14ac:dyDescent="0.25">
      <c r="A4" s="1" t="s">
        <v>125</v>
      </c>
      <c r="B4" s="2">
        <v>11010000</v>
      </c>
      <c r="C4" s="10">
        <v>173000</v>
      </c>
      <c r="D4" s="83">
        <v>84670.9</v>
      </c>
      <c r="E4" s="84">
        <v>83598</v>
      </c>
      <c r="F4" s="84">
        <f>E4-D4</f>
        <v>-1072.8999999999942</v>
      </c>
      <c r="G4" s="84">
        <f>E4/D4*100</f>
        <v>98.732858632658932</v>
      </c>
      <c r="H4" s="11">
        <f t="shared" ref="H4:H42" si="0">E4-C4</f>
        <v>-89402</v>
      </c>
      <c r="I4" s="11">
        <f t="shared" ref="I4:I36" si="1">E4/C4*100</f>
        <v>48.322543352601159</v>
      </c>
      <c r="J4" s="10">
        <v>73990.7</v>
      </c>
      <c r="K4" s="10">
        <f t="shared" ref="K4:K42" si="2">E4-J4</f>
        <v>9607.3000000000029</v>
      </c>
    </row>
    <row r="5" spans="1:11" ht="0.75" hidden="1" customHeight="1" x14ac:dyDescent="0.25">
      <c r="A5" s="32" t="s">
        <v>114</v>
      </c>
      <c r="B5" s="7">
        <v>11010100</v>
      </c>
      <c r="C5" s="12">
        <v>146334.29999999999</v>
      </c>
      <c r="D5" s="85">
        <v>41003.4</v>
      </c>
      <c r="E5" s="84">
        <v>34740.5</v>
      </c>
      <c r="F5" s="84">
        <f t="shared" ref="F5:F8" si="3">E5-D5</f>
        <v>-6262.9000000000015</v>
      </c>
      <c r="G5" s="84">
        <f t="shared" ref="G5:G42" si="4">E5/D5*100</f>
        <v>84.725900778959797</v>
      </c>
      <c r="H5" s="12">
        <f t="shared" si="0"/>
        <v>-111593.79999999999</v>
      </c>
      <c r="I5" s="12">
        <f t="shared" si="1"/>
        <v>23.740503764325933</v>
      </c>
      <c r="J5" s="8">
        <f t="shared" ref="J5:J8" si="5">G136</f>
        <v>29071.756269999998</v>
      </c>
      <c r="K5" s="12">
        <f t="shared" si="2"/>
        <v>5668.743730000002</v>
      </c>
    </row>
    <row r="6" spans="1:11" ht="15.75" hidden="1" x14ac:dyDescent="0.25">
      <c r="A6" s="32" t="s">
        <v>115</v>
      </c>
      <c r="B6" s="7">
        <v>11010200</v>
      </c>
      <c r="C6" s="12">
        <v>3805.4</v>
      </c>
      <c r="D6" s="85">
        <v>951.3</v>
      </c>
      <c r="E6" s="84">
        <v>1940.3</v>
      </c>
      <c r="F6" s="84">
        <f t="shared" si="3"/>
        <v>989</v>
      </c>
      <c r="G6" s="84">
        <f t="shared" si="4"/>
        <v>203.96299800273309</v>
      </c>
      <c r="H6" s="12">
        <f t="shared" si="0"/>
        <v>-1865.1000000000001</v>
      </c>
      <c r="I6" s="12">
        <f t="shared" si="1"/>
        <v>50.988069585326116</v>
      </c>
      <c r="J6" s="8">
        <f t="shared" si="5"/>
        <v>852.40251000000001</v>
      </c>
      <c r="K6" s="12">
        <f t="shared" si="2"/>
        <v>1087.8974899999998</v>
      </c>
    </row>
    <row r="7" spans="1:11" ht="15.75" hidden="1" x14ac:dyDescent="0.25">
      <c r="A7" s="32" t="s">
        <v>116</v>
      </c>
      <c r="B7" s="7">
        <v>11010400</v>
      </c>
      <c r="C7" s="12">
        <v>16778.3</v>
      </c>
      <c r="D7" s="85">
        <v>855.6</v>
      </c>
      <c r="E7" s="84">
        <v>1329.1</v>
      </c>
      <c r="F7" s="84">
        <f t="shared" si="3"/>
        <v>473.49999999999989</v>
      </c>
      <c r="G7" s="84">
        <f t="shared" si="4"/>
        <v>155.341280972417</v>
      </c>
      <c r="H7" s="12">
        <f t="shared" si="0"/>
        <v>-15449.199999999999</v>
      </c>
      <c r="I7" s="12">
        <f t="shared" si="1"/>
        <v>7.9215415149329784</v>
      </c>
      <c r="J7" s="8">
        <f t="shared" si="5"/>
        <v>798.17325000000005</v>
      </c>
      <c r="K7" s="12">
        <f t="shared" si="2"/>
        <v>530.92674999999986</v>
      </c>
    </row>
    <row r="8" spans="1:11" ht="15.75" hidden="1" x14ac:dyDescent="0.25">
      <c r="A8" s="32" t="s">
        <v>117</v>
      </c>
      <c r="B8" s="7">
        <v>11010500</v>
      </c>
      <c r="C8" s="12">
        <v>6082</v>
      </c>
      <c r="D8" s="85">
        <v>5221.3999999999996</v>
      </c>
      <c r="E8" s="84">
        <v>942.8</v>
      </c>
      <c r="F8" s="84">
        <f t="shared" si="3"/>
        <v>-4278.5999999999995</v>
      </c>
      <c r="G8" s="84">
        <f t="shared" si="4"/>
        <v>18.05645995326924</v>
      </c>
      <c r="H8" s="12">
        <f t="shared" si="0"/>
        <v>-5139.2</v>
      </c>
      <c r="I8" s="12">
        <f t="shared" si="1"/>
        <v>15.501479776389345</v>
      </c>
      <c r="J8" s="8">
        <f t="shared" si="5"/>
        <v>3800.16759</v>
      </c>
      <c r="K8" s="12">
        <f t="shared" si="2"/>
        <v>-2857.3675899999998</v>
      </c>
    </row>
    <row r="9" spans="1:11" ht="30" customHeight="1" x14ac:dyDescent="0.2">
      <c r="A9" s="1" t="s">
        <v>17</v>
      </c>
      <c r="B9" s="2">
        <v>11020200</v>
      </c>
      <c r="C9" s="10">
        <v>83</v>
      </c>
      <c r="D9" s="84">
        <v>41.6</v>
      </c>
      <c r="E9" s="84">
        <v>471.2</v>
      </c>
      <c r="F9" s="84">
        <f>E9-D9</f>
        <v>429.59999999999997</v>
      </c>
      <c r="G9" s="84">
        <v>1132.8</v>
      </c>
      <c r="H9" s="11">
        <f t="shared" si="0"/>
        <v>388.2</v>
      </c>
      <c r="I9" s="11">
        <f t="shared" si="1"/>
        <v>567.71084337349396</v>
      </c>
      <c r="J9" s="48">
        <v>2.2999999999999998</v>
      </c>
      <c r="K9" s="10">
        <f t="shared" si="2"/>
        <v>468.9</v>
      </c>
    </row>
    <row r="10" spans="1:11" ht="27" customHeight="1" x14ac:dyDescent="0.2">
      <c r="A10" s="2" t="s">
        <v>118</v>
      </c>
      <c r="B10" s="39" t="s">
        <v>130</v>
      </c>
      <c r="C10" s="10">
        <v>159</v>
      </c>
      <c r="D10" s="84">
        <v>47</v>
      </c>
      <c r="E10" s="84">
        <v>69.099999999999994</v>
      </c>
      <c r="F10" s="84">
        <f t="shared" ref="F10:F42" si="6">E10-D10</f>
        <v>22.099999999999994</v>
      </c>
      <c r="G10" s="84">
        <f t="shared" si="4"/>
        <v>147.02127659574467</v>
      </c>
      <c r="H10" s="11">
        <f t="shared" si="0"/>
        <v>-89.9</v>
      </c>
      <c r="I10" s="11">
        <f t="shared" si="1"/>
        <v>43.459119496855344</v>
      </c>
      <c r="J10" s="48">
        <v>84.3</v>
      </c>
      <c r="K10" s="10">
        <f t="shared" si="2"/>
        <v>-15.200000000000003</v>
      </c>
    </row>
    <row r="11" spans="1:11" ht="30" customHeight="1" x14ac:dyDescent="0.2">
      <c r="A11" s="1" t="s">
        <v>119</v>
      </c>
      <c r="B11" s="39" t="s">
        <v>131</v>
      </c>
      <c r="C11" s="10">
        <v>173</v>
      </c>
      <c r="D11" s="84">
        <v>47.8</v>
      </c>
      <c r="E11" s="84">
        <v>73.5</v>
      </c>
      <c r="F11" s="84">
        <f t="shared" si="6"/>
        <v>25.700000000000003</v>
      </c>
      <c r="G11" s="84">
        <f t="shared" si="4"/>
        <v>153.76569037656904</v>
      </c>
      <c r="H11" s="11">
        <f t="shared" si="0"/>
        <v>-99.5</v>
      </c>
      <c r="I11" s="11">
        <f t="shared" si="1"/>
        <v>42.485549132947973</v>
      </c>
      <c r="J11" s="4">
        <v>46.6</v>
      </c>
      <c r="K11" s="10">
        <f t="shared" si="2"/>
        <v>26.9</v>
      </c>
    </row>
    <row r="12" spans="1:11" ht="33.75" customHeight="1" x14ac:dyDescent="0.2">
      <c r="A12" s="1" t="s">
        <v>120</v>
      </c>
      <c r="B12" s="40" t="s">
        <v>128</v>
      </c>
      <c r="C12" s="10">
        <v>8531.2999999999993</v>
      </c>
      <c r="D12" s="84">
        <v>4170</v>
      </c>
      <c r="E12" s="84">
        <v>2785.6</v>
      </c>
      <c r="F12" s="84">
        <f t="shared" si="6"/>
        <v>-1384.4</v>
      </c>
      <c r="G12" s="84">
        <f t="shared" si="4"/>
        <v>66.800959232613906</v>
      </c>
      <c r="H12" s="11">
        <f t="shared" si="0"/>
        <v>-5745.6999999999989</v>
      </c>
      <c r="I12" s="11">
        <f t="shared" si="1"/>
        <v>32.651530247441777</v>
      </c>
      <c r="J12" s="48">
        <v>3824.6</v>
      </c>
      <c r="K12" s="10">
        <f t="shared" si="2"/>
        <v>-1039</v>
      </c>
    </row>
    <row r="13" spans="1:11" ht="26.25" customHeight="1" x14ac:dyDescent="0.2">
      <c r="A13" s="1" t="s">
        <v>25</v>
      </c>
      <c r="B13" s="39" t="s">
        <v>122</v>
      </c>
      <c r="C13" s="10">
        <f>C14+C15+C16+C17</f>
        <v>5000</v>
      </c>
      <c r="D13" s="84">
        <v>1115</v>
      </c>
      <c r="E13" s="84">
        <v>1451.6</v>
      </c>
      <c r="F13" s="84">
        <f t="shared" si="6"/>
        <v>336.59999999999991</v>
      </c>
      <c r="G13" s="84">
        <f t="shared" si="4"/>
        <v>130.18834080717488</v>
      </c>
      <c r="H13" s="11">
        <f t="shared" si="0"/>
        <v>-3548.4</v>
      </c>
      <c r="I13" s="11">
        <f t="shared" si="1"/>
        <v>29.031999999999996</v>
      </c>
      <c r="J13" s="10">
        <v>1460</v>
      </c>
      <c r="K13" s="10">
        <f t="shared" si="2"/>
        <v>-8.4000000000000909</v>
      </c>
    </row>
    <row r="14" spans="1:11" ht="14.25" hidden="1" x14ac:dyDescent="0.2">
      <c r="A14" s="6" t="s">
        <v>26</v>
      </c>
      <c r="B14" s="7">
        <v>18010100</v>
      </c>
      <c r="C14" s="12">
        <v>2</v>
      </c>
      <c r="D14" s="84">
        <f>G75</f>
        <v>0.5</v>
      </c>
      <c r="E14" s="84">
        <f>H75</f>
        <v>1.5458000000000001</v>
      </c>
      <c r="F14" s="84">
        <f t="shared" si="6"/>
        <v>1.0458000000000001</v>
      </c>
      <c r="G14" s="84">
        <f t="shared" si="4"/>
        <v>309.16000000000003</v>
      </c>
      <c r="H14" s="12">
        <f t="shared" si="0"/>
        <v>-0.45419999999999994</v>
      </c>
      <c r="I14" s="12">
        <f t="shared" si="1"/>
        <v>77.290000000000006</v>
      </c>
      <c r="J14" s="8">
        <f>G161</f>
        <v>1.3809500000000001</v>
      </c>
      <c r="K14" s="12">
        <f t="shared" si="2"/>
        <v>0.16484999999999994</v>
      </c>
    </row>
    <row r="15" spans="1:11" ht="14.25" hidden="1" x14ac:dyDescent="0.2">
      <c r="A15" s="6" t="s">
        <v>27</v>
      </c>
      <c r="B15" s="7">
        <v>18010400</v>
      </c>
      <c r="C15" s="12">
        <v>2228</v>
      </c>
      <c r="D15" s="84">
        <f>G78</f>
        <v>557</v>
      </c>
      <c r="E15" s="84">
        <f>H78</f>
        <v>695.13788999999997</v>
      </c>
      <c r="F15" s="84">
        <f t="shared" si="6"/>
        <v>138.13788999999997</v>
      </c>
      <c r="G15" s="84">
        <f t="shared" si="4"/>
        <v>124.80033931777379</v>
      </c>
      <c r="H15" s="12">
        <f t="shared" si="0"/>
        <v>-1532.86211</v>
      </c>
      <c r="I15" s="12">
        <f t="shared" si="1"/>
        <v>31.200084829443448</v>
      </c>
      <c r="J15" s="8">
        <f>G164</f>
        <v>461.99026000000003</v>
      </c>
      <c r="K15" s="12">
        <f t="shared" si="2"/>
        <v>233.14762999999994</v>
      </c>
    </row>
    <row r="16" spans="1:11" ht="14.25" hidden="1" x14ac:dyDescent="0.2">
      <c r="A16" s="6" t="s">
        <v>28</v>
      </c>
      <c r="B16" s="7">
        <v>18010200</v>
      </c>
      <c r="C16" s="12">
        <v>655</v>
      </c>
      <c r="D16" s="84">
        <f>G76</f>
        <v>0</v>
      </c>
      <c r="E16" s="84">
        <f>H76</f>
        <v>1.4465699999999999</v>
      </c>
      <c r="F16" s="84">
        <f t="shared" si="6"/>
        <v>1.4465699999999999</v>
      </c>
      <c r="G16" s="84"/>
      <c r="H16" s="12">
        <f t="shared" si="0"/>
        <v>-653.55343000000005</v>
      </c>
      <c r="I16" s="12">
        <f t="shared" si="1"/>
        <v>0.22085038167938931</v>
      </c>
      <c r="J16" s="8">
        <f>G162</f>
        <v>33.254940000000005</v>
      </c>
      <c r="K16" s="12">
        <f t="shared" si="2"/>
        <v>-31.808370000000004</v>
      </c>
    </row>
    <row r="17" spans="1:11" ht="14.25" hidden="1" x14ac:dyDescent="0.2">
      <c r="A17" s="6" t="s">
        <v>29</v>
      </c>
      <c r="B17" s="7">
        <v>18010300</v>
      </c>
      <c r="C17" s="12">
        <v>2115</v>
      </c>
      <c r="D17" s="84">
        <f>G77</f>
        <v>0</v>
      </c>
      <c r="E17" s="84">
        <f>H77</f>
        <v>128.12664999999998</v>
      </c>
      <c r="F17" s="84">
        <f t="shared" si="6"/>
        <v>128.12664999999998</v>
      </c>
      <c r="G17" s="84"/>
      <c r="H17" s="12">
        <f t="shared" si="0"/>
        <v>-1986.8733500000001</v>
      </c>
      <c r="I17" s="12">
        <f t="shared" si="1"/>
        <v>6.0579976359338055</v>
      </c>
      <c r="J17" s="8">
        <f>G163</f>
        <v>284.05297999999999</v>
      </c>
      <c r="K17" s="12">
        <f t="shared" si="2"/>
        <v>-155.92633000000001</v>
      </c>
    </row>
    <row r="18" spans="1:11" ht="36" customHeight="1" x14ac:dyDescent="0.2">
      <c r="A18" s="1" t="s">
        <v>123</v>
      </c>
      <c r="B18" s="39" t="s">
        <v>132</v>
      </c>
      <c r="C18" s="10">
        <f>C19+C20+C21+C22</f>
        <v>16900</v>
      </c>
      <c r="D18" s="84">
        <v>7469</v>
      </c>
      <c r="E18" s="84">
        <v>9244.7000000000007</v>
      </c>
      <c r="F18" s="84">
        <f t="shared" si="6"/>
        <v>1775.7000000000007</v>
      </c>
      <c r="G18" s="84">
        <f t="shared" si="4"/>
        <v>123.77426697014326</v>
      </c>
      <c r="H18" s="11">
        <f t="shared" si="0"/>
        <v>-7655.2999999999993</v>
      </c>
      <c r="I18" s="11">
        <f t="shared" si="1"/>
        <v>54.702366863905326</v>
      </c>
      <c r="J18" s="10">
        <v>7675.2</v>
      </c>
      <c r="K18" s="10">
        <f t="shared" si="2"/>
        <v>1569.5000000000009</v>
      </c>
    </row>
    <row r="19" spans="1:11" ht="14.25" hidden="1" x14ac:dyDescent="0.2">
      <c r="A19" s="6" t="s">
        <v>21</v>
      </c>
      <c r="B19" s="7">
        <v>18010500</v>
      </c>
      <c r="C19" s="12">
        <v>3904</v>
      </c>
      <c r="D19" s="84">
        <f>G79</f>
        <v>976</v>
      </c>
      <c r="E19" s="84">
        <f>H79</f>
        <v>1006.7146</v>
      </c>
      <c r="F19" s="84">
        <f t="shared" si="6"/>
        <v>30.714600000000019</v>
      </c>
      <c r="G19" s="84">
        <f t="shared" si="4"/>
        <v>103.14698770491803</v>
      </c>
      <c r="H19" s="12">
        <f t="shared" si="0"/>
        <v>-2897.2853999999998</v>
      </c>
      <c r="I19" s="12">
        <f t="shared" si="1"/>
        <v>25.786746926229508</v>
      </c>
      <c r="J19" s="8">
        <f>G165</f>
        <v>950.29971999999998</v>
      </c>
      <c r="K19" s="12">
        <f t="shared" si="2"/>
        <v>56.414880000000039</v>
      </c>
    </row>
    <row r="20" spans="1:11" ht="14.25" hidden="1" x14ac:dyDescent="0.2">
      <c r="A20" s="6" t="s">
        <v>22</v>
      </c>
      <c r="B20" s="7">
        <v>18010700</v>
      </c>
      <c r="C20" s="12">
        <v>1217</v>
      </c>
      <c r="D20" s="84">
        <f>G81</f>
        <v>0</v>
      </c>
      <c r="E20" s="84">
        <f>H81</f>
        <v>38.708469999999998</v>
      </c>
      <c r="F20" s="84">
        <f t="shared" si="6"/>
        <v>38.708469999999998</v>
      </c>
      <c r="G20" s="84"/>
      <c r="H20" s="12">
        <f t="shared" si="0"/>
        <v>-1178.29153</v>
      </c>
      <c r="I20" s="12">
        <f t="shared" si="1"/>
        <v>3.180646672144618</v>
      </c>
      <c r="J20" s="8">
        <f>G167</f>
        <v>58.755569999999999</v>
      </c>
      <c r="K20" s="12">
        <f t="shared" si="2"/>
        <v>-20.0471</v>
      </c>
    </row>
    <row r="21" spans="1:11" ht="14.25" hidden="1" x14ac:dyDescent="0.2">
      <c r="A21" s="6" t="s">
        <v>23</v>
      </c>
      <c r="B21" s="7">
        <v>18010600</v>
      </c>
      <c r="C21" s="12">
        <v>9954</v>
      </c>
      <c r="D21" s="84">
        <f>G80</f>
        <v>2488.5</v>
      </c>
      <c r="E21" s="84">
        <f>H80</f>
        <v>3073.4686499999998</v>
      </c>
      <c r="F21" s="84">
        <f t="shared" si="6"/>
        <v>584.9686499999998</v>
      </c>
      <c r="G21" s="84">
        <f t="shared" si="4"/>
        <v>123.5068776371308</v>
      </c>
      <c r="H21" s="12">
        <f t="shared" si="0"/>
        <v>-6880.5313500000002</v>
      </c>
      <c r="I21" s="12">
        <f t="shared" si="1"/>
        <v>30.8767194092827</v>
      </c>
      <c r="J21" s="8">
        <f>G166</f>
        <v>2710.2916700000001</v>
      </c>
      <c r="K21" s="12">
        <f t="shared" si="2"/>
        <v>363.17697999999973</v>
      </c>
    </row>
    <row r="22" spans="1:11" ht="14.25" hidden="1" x14ac:dyDescent="0.2">
      <c r="A22" s="6" t="s">
        <v>24</v>
      </c>
      <c r="B22" s="7">
        <v>18010900</v>
      </c>
      <c r="C22" s="12">
        <v>1825</v>
      </c>
      <c r="D22" s="84">
        <f>G82</f>
        <v>270</v>
      </c>
      <c r="E22" s="84">
        <f>H82</f>
        <v>366.21165000000002</v>
      </c>
      <c r="F22" s="84">
        <f t="shared" si="6"/>
        <v>96.21165000000002</v>
      </c>
      <c r="G22" s="84">
        <f t="shared" si="4"/>
        <v>135.63394444444447</v>
      </c>
      <c r="H22" s="12">
        <f t="shared" si="0"/>
        <v>-1458.78835</v>
      </c>
      <c r="I22" s="12">
        <f t="shared" si="1"/>
        <v>20.066391780821917</v>
      </c>
      <c r="J22" s="8">
        <f>G168</f>
        <v>287.64790000000005</v>
      </c>
      <c r="K22" s="12">
        <f t="shared" si="2"/>
        <v>78.56374999999997</v>
      </c>
    </row>
    <row r="23" spans="1:11" ht="35.25" customHeight="1" x14ac:dyDescent="0.2">
      <c r="A23" s="1" t="s">
        <v>20</v>
      </c>
      <c r="B23" s="2">
        <v>18011100</v>
      </c>
      <c r="C23" s="10">
        <v>25</v>
      </c>
      <c r="D23" s="84">
        <v>12</v>
      </c>
      <c r="E23" s="84">
        <v>6.3</v>
      </c>
      <c r="F23" s="84">
        <f t="shared" si="6"/>
        <v>-5.7</v>
      </c>
      <c r="G23" s="84">
        <f t="shared" si="4"/>
        <v>52.5</v>
      </c>
      <c r="H23" s="11">
        <f t="shared" si="0"/>
        <v>-18.7</v>
      </c>
      <c r="I23" s="11">
        <f t="shared" si="1"/>
        <v>25.2</v>
      </c>
      <c r="J23" s="48">
        <v>8.3000000000000007</v>
      </c>
      <c r="K23" s="10">
        <f t="shared" si="2"/>
        <v>-2.0000000000000009</v>
      </c>
    </row>
    <row r="24" spans="1:11" ht="32.25" customHeight="1" x14ac:dyDescent="0.2">
      <c r="A24" s="1" t="s">
        <v>3</v>
      </c>
      <c r="B24" s="2">
        <v>18030000</v>
      </c>
      <c r="C24" s="10">
        <v>22</v>
      </c>
      <c r="D24" s="84">
        <v>5.6</v>
      </c>
      <c r="E24" s="84">
        <v>25.5</v>
      </c>
      <c r="F24" s="84">
        <f t="shared" si="6"/>
        <v>19.899999999999999</v>
      </c>
      <c r="G24" s="84">
        <f t="shared" si="4"/>
        <v>455.35714285714289</v>
      </c>
      <c r="H24" s="11">
        <f t="shared" si="0"/>
        <v>3.5</v>
      </c>
      <c r="I24" s="11">
        <f t="shared" si="1"/>
        <v>115.90909090909092</v>
      </c>
      <c r="J24" s="48">
        <v>8.6</v>
      </c>
      <c r="K24" s="10">
        <f t="shared" si="2"/>
        <v>16.899999999999999</v>
      </c>
    </row>
    <row r="25" spans="1:11" ht="27" customHeight="1" x14ac:dyDescent="0.2">
      <c r="A25" s="1" t="s">
        <v>30</v>
      </c>
      <c r="B25" s="2">
        <v>18050000</v>
      </c>
      <c r="C25" s="10">
        <f>C27+C28+C29</f>
        <v>34200</v>
      </c>
      <c r="D25" s="84">
        <v>14581</v>
      </c>
      <c r="E25" s="84">
        <v>18403.400000000001</v>
      </c>
      <c r="F25" s="84">
        <f t="shared" si="6"/>
        <v>3822.4000000000015</v>
      </c>
      <c r="G25" s="84">
        <f t="shared" si="4"/>
        <v>126.2149372471024</v>
      </c>
      <c r="H25" s="11">
        <f t="shared" si="0"/>
        <v>-15796.599999999999</v>
      </c>
      <c r="I25" s="11">
        <f t="shared" si="1"/>
        <v>53.811111111111117</v>
      </c>
      <c r="J25" s="10">
        <v>14105.5</v>
      </c>
      <c r="K25" s="10">
        <f t="shared" si="2"/>
        <v>4297.9000000000015</v>
      </c>
    </row>
    <row r="26" spans="1:11" ht="14.25" hidden="1" customHeight="1" x14ac:dyDescent="0.2">
      <c r="A26" s="1" t="s">
        <v>4</v>
      </c>
      <c r="B26" s="2">
        <v>19010000</v>
      </c>
      <c r="C26" s="10"/>
      <c r="D26" s="84"/>
      <c r="E26" s="84"/>
      <c r="F26" s="84">
        <f t="shared" si="6"/>
        <v>0</v>
      </c>
      <c r="G26" s="84" t="e">
        <f t="shared" si="4"/>
        <v>#DIV/0!</v>
      </c>
      <c r="H26" s="11">
        <f t="shared" si="0"/>
        <v>0</v>
      </c>
      <c r="I26" s="11" t="e">
        <f t="shared" si="1"/>
        <v>#DIV/0!</v>
      </c>
      <c r="J26" s="2"/>
      <c r="K26" s="10">
        <f t="shared" si="2"/>
        <v>0</v>
      </c>
    </row>
    <row r="27" spans="1:11" ht="14.25" hidden="1" x14ac:dyDescent="0.2">
      <c r="A27" s="6" t="s">
        <v>31</v>
      </c>
      <c r="B27" s="7">
        <v>18050300</v>
      </c>
      <c r="C27" s="12">
        <v>2087</v>
      </c>
      <c r="D27" s="84">
        <f t="shared" ref="D27:E29" si="7">G88</f>
        <v>410</v>
      </c>
      <c r="E27" s="84">
        <f t="shared" si="7"/>
        <v>596.7704</v>
      </c>
      <c r="F27" s="84">
        <f t="shared" si="6"/>
        <v>186.7704</v>
      </c>
      <c r="G27" s="84">
        <f t="shared" si="4"/>
        <v>145.55375609756098</v>
      </c>
      <c r="H27" s="12">
        <f t="shared" si="0"/>
        <v>-1490.2296000000001</v>
      </c>
      <c r="I27" s="12">
        <f t="shared" si="1"/>
        <v>28.59465261140393</v>
      </c>
      <c r="J27" s="8">
        <f>G174</f>
        <v>472.60136</v>
      </c>
      <c r="K27" s="12">
        <f t="shared" si="2"/>
        <v>124.16904</v>
      </c>
    </row>
    <row r="28" spans="1:11" ht="14.25" hidden="1" x14ac:dyDescent="0.2">
      <c r="A28" s="6" t="s">
        <v>32</v>
      </c>
      <c r="B28" s="7">
        <v>18050400</v>
      </c>
      <c r="C28" s="12">
        <v>24521</v>
      </c>
      <c r="D28" s="84">
        <f t="shared" si="7"/>
        <v>6000</v>
      </c>
      <c r="E28" s="84">
        <f t="shared" si="7"/>
        <v>7519.0377900000003</v>
      </c>
      <c r="F28" s="84">
        <f t="shared" si="6"/>
        <v>1519.0377900000003</v>
      </c>
      <c r="G28" s="84">
        <f t="shared" si="4"/>
        <v>125.31729650000001</v>
      </c>
      <c r="H28" s="12">
        <f t="shared" si="0"/>
        <v>-17001.962209999998</v>
      </c>
      <c r="I28" s="12">
        <f t="shared" si="1"/>
        <v>30.663667020105219</v>
      </c>
      <c r="J28" s="8">
        <f>G175</f>
        <v>5517.31999</v>
      </c>
      <c r="K28" s="12">
        <f t="shared" si="2"/>
        <v>2001.7178000000004</v>
      </c>
    </row>
    <row r="29" spans="1:11" ht="14.25" hidden="1" x14ac:dyDescent="0.2">
      <c r="A29" s="6" t="s">
        <v>33</v>
      </c>
      <c r="B29" s="7">
        <v>18050500</v>
      </c>
      <c r="C29" s="12">
        <v>7592</v>
      </c>
      <c r="D29" s="84">
        <f t="shared" si="7"/>
        <v>1420</v>
      </c>
      <c r="E29" s="84">
        <f t="shared" si="7"/>
        <v>1633.9833000000001</v>
      </c>
      <c r="F29" s="84">
        <f t="shared" si="6"/>
        <v>213.9833000000001</v>
      </c>
      <c r="G29" s="84">
        <f t="shared" si="4"/>
        <v>115.06924647887324</v>
      </c>
      <c r="H29" s="12">
        <f t="shared" si="0"/>
        <v>-5958.0167000000001</v>
      </c>
      <c r="I29" s="12">
        <f t="shared" si="1"/>
        <v>21.522435458377238</v>
      </c>
      <c r="J29" s="8">
        <f>G176</f>
        <v>1380.6575600000001</v>
      </c>
      <c r="K29" s="12">
        <f t="shared" si="2"/>
        <v>253.32574</v>
      </c>
    </row>
    <row r="30" spans="1:11" ht="29.25" customHeight="1" x14ac:dyDescent="0.2">
      <c r="A30" s="1" t="s">
        <v>18</v>
      </c>
      <c r="B30" s="2">
        <v>21010300</v>
      </c>
      <c r="C30" s="10">
        <v>4.7</v>
      </c>
      <c r="D30" s="84">
        <v>3.5</v>
      </c>
      <c r="E30" s="84">
        <v>13</v>
      </c>
      <c r="F30" s="84">
        <f t="shared" si="6"/>
        <v>9.5</v>
      </c>
      <c r="G30" s="84">
        <f t="shared" si="4"/>
        <v>371.42857142857144</v>
      </c>
      <c r="H30" s="11">
        <f t="shared" si="0"/>
        <v>8.3000000000000007</v>
      </c>
      <c r="I30" s="11">
        <f t="shared" si="1"/>
        <v>276.59574468085106</v>
      </c>
      <c r="J30" s="48">
        <v>3.6</v>
      </c>
      <c r="K30" s="10">
        <f t="shared" si="2"/>
        <v>9.4</v>
      </c>
    </row>
    <row r="31" spans="1:11" ht="28.5" customHeight="1" x14ac:dyDescent="0.2">
      <c r="A31" s="1" t="s">
        <v>5</v>
      </c>
      <c r="B31" s="39" t="s">
        <v>149</v>
      </c>
      <c r="C31" s="10">
        <v>80</v>
      </c>
      <c r="D31" s="84">
        <v>65</v>
      </c>
      <c r="E31" s="84">
        <v>520.9</v>
      </c>
      <c r="F31" s="84">
        <v>126</v>
      </c>
      <c r="G31" s="84">
        <f t="shared" si="4"/>
        <v>801.38461538461524</v>
      </c>
      <c r="H31" s="11">
        <f t="shared" si="0"/>
        <v>440.9</v>
      </c>
      <c r="I31" s="11">
        <f t="shared" si="1"/>
        <v>651.125</v>
      </c>
      <c r="J31" s="48">
        <v>708</v>
      </c>
      <c r="K31" s="10">
        <f t="shared" si="2"/>
        <v>-187.10000000000002</v>
      </c>
    </row>
    <row r="32" spans="1:11" ht="32.25" customHeight="1" x14ac:dyDescent="0.2">
      <c r="A32" s="1" t="s">
        <v>121</v>
      </c>
      <c r="B32" s="40" t="s">
        <v>129</v>
      </c>
      <c r="C32" s="10">
        <v>2615</v>
      </c>
      <c r="D32" s="84">
        <v>1063.0999999999999</v>
      </c>
      <c r="E32" s="84">
        <v>971.1</v>
      </c>
      <c r="F32" s="84">
        <f t="shared" si="6"/>
        <v>-91.999999999999886</v>
      </c>
      <c r="G32" s="84">
        <f t="shared" si="4"/>
        <v>91.346063399492067</v>
      </c>
      <c r="H32" s="11">
        <f t="shared" si="0"/>
        <v>-1643.9</v>
      </c>
      <c r="I32" s="11">
        <f t="shared" si="1"/>
        <v>37.135755258126196</v>
      </c>
      <c r="J32" s="48">
        <v>1098.2</v>
      </c>
      <c r="K32" s="10">
        <f t="shared" si="2"/>
        <v>-127.10000000000002</v>
      </c>
    </row>
    <row r="33" spans="1:24" ht="27" customHeight="1" x14ac:dyDescent="0.2">
      <c r="A33" s="1" t="s">
        <v>124</v>
      </c>
      <c r="B33" s="2">
        <v>22080400</v>
      </c>
      <c r="C33" s="10">
        <v>60</v>
      </c>
      <c r="D33" s="84">
        <v>30</v>
      </c>
      <c r="E33" s="84">
        <v>127.6</v>
      </c>
      <c r="F33" s="84">
        <f t="shared" si="6"/>
        <v>97.6</v>
      </c>
      <c r="G33" s="84">
        <f t="shared" si="4"/>
        <v>425.33333333333331</v>
      </c>
      <c r="H33" s="11">
        <f t="shared" si="0"/>
        <v>67.599999999999994</v>
      </c>
      <c r="I33" s="11">
        <f t="shared" si="1"/>
        <v>212.66666666666666</v>
      </c>
      <c r="J33" s="4">
        <v>80</v>
      </c>
      <c r="K33" s="10">
        <f t="shared" si="2"/>
        <v>47.599999999999994</v>
      </c>
    </row>
    <row r="34" spans="1:24" ht="32.25" customHeight="1" x14ac:dyDescent="0.2">
      <c r="A34" s="1" t="s">
        <v>7</v>
      </c>
      <c r="B34" s="2">
        <v>22090000</v>
      </c>
      <c r="C34" s="10">
        <v>60</v>
      </c>
      <c r="D34" s="84">
        <v>30</v>
      </c>
      <c r="E34" s="84">
        <v>14.1</v>
      </c>
      <c r="F34" s="84">
        <f t="shared" si="6"/>
        <v>-15.9</v>
      </c>
      <c r="G34" s="84">
        <f t="shared" si="4"/>
        <v>47</v>
      </c>
      <c r="H34" s="11">
        <f t="shared" si="0"/>
        <v>-45.9</v>
      </c>
      <c r="I34" s="11">
        <f t="shared" si="1"/>
        <v>23.5</v>
      </c>
      <c r="J34" s="4">
        <v>25.9</v>
      </c>
      <c r="K34" s="10">
        <f t="shared" si="2"/>
        <v>-11.799999999999999</v>
      </c>
    </row>
    <row r="35" spans="1:24" ht="35.25" customHeight="1" x14ac:dyDescent="0.2">
      <c r="A35" s="1" t="s">
        <v>15</v>
      </c>
      <c r="B35" s="2">
        <v>22130000</v>
      </c>
      <c r="C35" s="10">
        <v>7</v>
      </c>
      <c r="D35" s="84">
        <v>3.6</v>
      </c>
      <c r="E35" s="84">
        <v>5.2</v>
      </c>
      <c r="F35" s="84">
        <f t="shared" si="6"/>
        <v>1.6</v>
      </c>
      <c r="G35" s="84">
        <f t="shared" si="4"/>
        <v>144.44444444444443</v>
      </c>
      <c r="H35" s="11">
        <f t="shared" si="0"/>
        <v>-1.7999999999999998</v>
      </c>
      <c r="I35" s="11">
        <f t="shared" si="1"/>
        <v>74.285714285714292</v>
      </c>
      <c r="J35" s="48">
        <f>G193</f>
        <v>6.5723000000000003</v>
      </c>
      <c r="K35" s="10">
        <f t="shared" si="2"/>
        <v>-1.3723000000000001</v>
      </c>
    </row>
    <row r="36" spans="1:24" ht="27.75" customHeight="1" x14ac:dyDescent="0.2">
      <c r="A36" s="1" t="s">
        <v>8</v>
      </c>
      <c r="B36" s="40" t="s">
        <v>150</v>
      </c>
      <c r="C36" s="10">
        <v>80</v>
      </c>
      <c r="D36" s="84">
        <v>46.1</v>
      </c>
      <c r="E36" s="84">
        <v>82.2</v>
      </c>
      <c r="F36" s="84">
        <f t="shared" si="6"/>
        <v>36.1</v>
      </c>
      <c r="G36" s="84">
        <f t="shared" si="4"/>
        <v>178.30802603036878</v>
      </c>
      <c r="H36" s="11">
        <f t="shared" si="0"/>
        <v>2.2000000000000028</v>
      </c>
      <c r="I36" s="11">
        <f t="shared" si="1"/>
        <v>102.75000000000001</v>
      </c>
      <c r="J36" s="48">
        <v>38.4</v>
      </c>
      <c r="K36" s="10">
        <f t="shared" si="2"/>
        <v>43.800000000000004</v>
      </c>
    </row>
    <row r="37" spans="1:24" ht="14.25" hidden="1" x14ac:dyDescent="0.2">
      <c r="A37" s="1" t="s">
        <v>9</v>
      </c>
      <c r="B37" s="2">
        <v>31010200</v>
      </c>
      <c r="C37" s="10"/>
      <c r="D37" s="10"/>
      <c r="E37" s="11"/>
      <c r="F37" s="11">
        <f t="shared" si="6"/>
        <v>0</v>
      </c>
      <c r="G37" s="11" t="e">
        <f t="shared" si="4"/>
        <v>#DIV/0!</v>
      </c>
      <c r="H37" s="11">
        <f t="shared" si="0"/>
        <v>0</v>
      </c>
      <c r="I37" s="11"/>
      <c r="J37" s="2"/>
      <c r="K37" s="10">
        <f t="shared" si="2"/>
        <v>0</v>
      </c>
    </row>
    <row r="38" spans="1:24" ht="28.5" hidden="1" x14ac:dyDescent="0.2">
      <c r="A38" s="1" t="s">
        <v>19</v>
      </c>
      <c r="B38" s="2">
        <v>31020000</v>
      </c>
      <c r="C38" s="10"/>
      <c r="D38" s="10"/>
      <c r="E38" s="11"/>
      <c r="F38" s="11">
        <f t="shared" si="6"/>
        <v>0</v>
      </c>
      <c r="G38" s="11" t="e">
        <f t="shared" si="4"/>
        <v>#DIV/0!</v>
      </c>
      <c r="H38" s="11">
        <f t="shared" si="0"/>
        <v>0</v>
      </c>
      <c r="I38" s="11"/>
      <c r="J38" s="2"/>
      <c r="K38" s="10">
        <f t="shared" si="2"/>
        <v>0</v>
      </c>
    </row>
    <row r="39" spans="1:24" s="3" customFormat="1" ht="24.95" customHeight="1" x14ac:dyDescent="0.25">
      <c r="A39" s="5" t="s">
        <v>10</v>
      </c>
      <c r="B39" s="5"/>
      <c r="C39" s="13">
        <f>C4+C9+C10+C11+C12+C13+C18+C23+C24+C25+C30+C31+C32+C33+C34+C36+C35</f>
        <v>241000</v>
      </c>
      <c r="D39" s="13">
        <f>D4+D9+D10+D11+D12+D13+D18+D23+D24+D25+D30+D31+D32+D33+D34+D36+D35</f>
        <v>113401.20000000003</v>
      </c>
      <c r="E39" s="13">
        <f>E4+E9+E10+E11+E12+E13+E18+E23+E24+E25+E30+E31+E32+E33+E34+E36+E35</f>
        <v>117863.00000000003</v>
      </c>
      <c r="F39" s="33">
        <f t="shared" si="6"/>
        <v>4461.8000000000029</v>
      </c>
      <c r="G39" s="33">
        <f t="shared" si="4"/>
        <v>103.93452626603599</v>
      </c>
      <c r="H39" s="33">
        <f t="shared" si="0"/>
        <v>-123136.99999999997</v>
      </c>
      <c r="I39" s="14">
        <f t="shared" ref="I39:I42" si="8">E39/C39*100</f>
        <v>48.905809128630715</v>
      </c>
      <c r="J39" s="13">
        <f>J4+J9+J10+J11+J12+J13+J18+J23+J24+J25+J30+J31+J32+J33+J34+J36+J35</f>
        <v>103166.77230000001</v>
      </c>
      <c r="K39" s="34">
        <f t="shared" si="2"/>
        <v>14696.227700000018</v>
      </c>
    </row>
    <row r="40" spans="1:24" ht="18.75" hidden="1" customHeight="1" x14ac:dyDescent="0.2">
      <c r="A40" s="1" t="s">
        <v>11</v>
      </c>
      <c r="B40" s="1">
        <v>41020100</v>
      </c>
      <c r="C40" s="15"/>
      <c r="D40" s="15"/>
      <c r="E40" s="11"/>
      <c r="F40" s="11">
        <f t="shared" si="6"/>
        <v>0</v>
      </c>
      <c r="G40" s="11" t="e">
        <f t="shared" si="4"/>
        <v>#DIV/0!</v>
      </c>
      <c r="H40" s="11">
        <f t="shared" si="0"/>
        <v>0</v>
      </c>
      <c r="I40" s="11" t="e">
        <f t="shared" si="8"/>
        <v>#DIV/0!</v>
      </c>
      <c r="J40" s="1"/>
      <c r="K40" s="10">
        <f t="shared" si="2"/>
        <v>0</v>
      </c>
    </row>
    <row r="41" spans="1:24" ht="57" hidden="1" customHeight="1" x14ac:dyDescent="0.2">
      <c r="A41" s="1" t="s">
        <v>12</v>
      </c>
      <c r="B41" s="1">
        <v>41030600</v>
      </c>
      <c r="C41" s="15"/>
      <c r="D41" s="15"/>
      <c r="E41" s="11"/>
      <c r="F41" s="11">
        <f t="shared" si="6"/>
        <v>0</v>
      </c>
      <c r="G41" s="11" t="e">
        <f t="shared" si="4"/>
        <v>#DIV/0!</v>
      </c>
      <c r="H41" s="11">
        <f t="shared" si="0"/>
        <v>0</v>
      </c>
      <c r="I41" s="11" t="e">
        <f t="shared" si="8"/>
        <v>#DIV/0!</v>
      </c>
      <c r="J41" s="1"/>
      <c r="K41" s="10">
        <f t="shared" si="2"/>
        <v>0</v>
      </c>
    </row>
    <row r="42" spans="1:24" ht="42.75" hidden="1" customHeight="1" x14ac:dyDescent="0.2">
      <c r="A42" s="1" t="s">
        <v>13</v>
      </c>
      <c r="B42" s="1">
        <v>41031000</v>
      </c>
      <c r="C42" s="15"/>
      <c r="D42" s="15"/>
      <c r="E42" s="11"/>
      <c r="F42" s="11">
        <f t="shared" si="6"/>
        <v>0</v>
      </c>
      <c r="G42" s="11" t="e">
        <f t="shared" si="4"/>
        <v>#DIV/0!</v>
      </c>
      <c r="H42" s="11">
        <f t="shared" si="0"/>
        <v>0</v>
      </c>
      <c r="I42" s="11" t="e">
        <f t="shared" si="8"/>
        <v>#DIV/0!</v>
      </c>
      <c r="J42" s="1"/>
      <c r="K42" s="10">
        <f t="shared" si="2"/>
        <v>0</v>
      </c>
    </row>
    <row r="43" spans="1:24" ht="24" customHeight="1" x14ac:dyDescent="0.2">
      <c r="A43" s="44"/>
      <c r="B43" s="44"/>
      <c r="C43" s="45"/>
      <c r="D43" s="45"/>
      <c r="E43" s="46"/>
      <c r="F43" s="46"/>
      <c r="G43" s="46"/>
      <c r="H43" s="46"/>
      <c r="I43" s="46"/>
      <c r="J43" s="44"/>
      <c r="K43" s="47"/>
    </row>
    <row r="44" spans="1:24" ht="30" customHeight="1" x14ac:dyDescent="0.2">
      <c r="A44" s="44"/>
      <c r="B44" s="44"/>
      <c r="C44" s="45"/>
      <c r="D44" s="45"/>
      <c r="E44" s="46"/>
      <c r="F44" s="46"/>
      <c r="G44" s="46"/>
      <c r="H44" s="46"/>
      <c r="I44" s="46"/>
      <c r="J44" s="44"/>
      <c r="K44" s="47"/>
    </row>
    <row r="46" spans="1:24" ht="18" x14ac:dyDescent="0.25">
      <c r="A46" s="41" t="s">
        <v>126</v>
      </c>
      <c r="C46" s="70" t="s">
        <v>127</v>
      </c>
      <c r="D46" s="70"/>
      <c r="E46" s="70"/>
      <c r="F46" s="70"/>
    </row>
    <row r="48" spans="1:24" x14ac:dyDescent="0.2">
      <c r="B48" s="71"/>
      <c r="C48" s="73" t="s">
        <v>37</v>
      </c>
      <c r="D48" s="73" t="s">
        <v>38</v>
      </c>
      <c r="E48" s="75" t="s">
        <v>39</v>
      </c>
      <c r="F48" s="76"/>
      <c r="G48" s="76"/>
      <c r="H48" s="76"/>
      <c r="I48" s="77"/>
      <c r="J48" s="73" t="s">
        <v>38</v>
      </c>
      <c r="K48" s="65" t="s">
        <v>39</v>
      </c>
      <c r="L48" s="64"/>
      <c r="M48" s="64"/>
      <c r="N48" s="64"/>
      <c r="P48" s="62"/>
      <c r="Q48" s="63" t="s">
        <v>37</v>
      </c>
      <c r="R48" s="63" t="s">
        <v>38</v>
      </c>
      <c r="S48" s="65" t="s">
        <v>39</v>
      </c>
      <c r="T48" s="64"/>
      <c r="U48" s="64"/>
      <c r="V48" s="64"/>
      <c r="W48" s="64"/>
      <c r="X48" s="64"/>
    </row>
    <row r="49" spans="2:24" ht="25.5" x14ac:dyDescent="0.2">
      <c r="B49" s="72"/>
      <c r="C49" s="74"/>
      <c r="D49" s="74"/>
      <c r="E49" s="20" t="s">
        <v>40</v>
      </c>
      <c r="F49" s="20" t="s">
        <v>41</v>
      </c>
      <c r="G49" s="20" t="s">
        <v>42</v>
      </c>
      <c r="H49" s="21" t="s">
        <v>43</v>
      </c>
      <c r="I49" s="21" t="s">
        <v>44</v>
      </c>
      <c r="J49" s="74"/>
      <c r="K49" s="20" t="s">
        <v>40</v>
      </c>
      <c r="L49" s="21" t="s">
        <v>43</v>
      </c>
      <c r="M49" s="21" t="s">
        <v>44</v>
      </c>
      <c r="N49" s="21" t="s">
        <v>45</v>
      </c>
      <c r="P49" s="62"/>
      <c r="Q49" s="64"/>
      <c r="R49" s="64"/>
      <c r="S49" s="20" t="s">
        <v>40</v>
      </c>
      <c r="T49" s="20" t="s">
        <v>41</v>
      </c>
      <c r="U49" s="20" t="s">
        <v>42</v>
      </c>
      <c r="V49" s="21" t="s">
        <v>43</v>
      </c>
      <c r="W49" s="21" t="s">
        <v>44</v>
      </c>
      <c r="X49" s="21" t="s">
        <v>45</v>
      </c>
    </row>
    <row r="50" spans="2:24" x14ac:dyDescent="0.2">
      <c r="B50" s="36"/>
      <c r="C50" s="36">
        <v>10000000</v>
      </c>
      <c r="D50" s="36" t="s">
        <v>46</v>
      </c>
      <c r="E50" s="22">
        <v>238093.3</v>
      </c>
      <c r="F50" s="22">
        <v>238093.3</v>
      </c>
      <c r="G50" s="22">
        <v>62275.199999999997</v>
      </c>
      <c r="H50" s="22">
        <v>56120.245109999982</v>
      </c>
      <c r="I50" s="22">
        <f t="shared" ref="I50:I113" si="9">H50-G50</f>
        <v>-6154.9548900000154</v>
      </c>
      <c r="J50" s="36" t="s">
        <v>46</v>
      </c>
      <c r="K50" s="29">
        <v>238093.3</v>
      </c>
      <c r="L50" s="29">
        <v>17324.874719999993</v>
      </c>
      <c r="M50" s="29">
        <v>-5163.725280000006</v>
      </c>
      <c r="N50" s="29">
        <v>77.038476027854088</v>
      </c>
      <c r="P50" s="36"/>
      <c r="Q50" s="36">
        <v>10000000</v>
      </c>
      <c r="R50" s="36" t="s">
        <v>46</v>
      </c>
      <c r="S50" s="29">
        <v>238093.3</v>
      </c>
      <c r="T50" s="29">
        <v>238093.3</v>
      </c>
      <c r="U50" s="29">
        <v>725.43870967741941</v>
      </c>
      <c r="V50" s="29">
        <v>1779.5940800000003</v>
      </c>
      <c r="W50" s="29">
        <v>1054.1553703225809</v>
      </c>
      <c r="X50" s="29">
        <v>245.3128095123752</v>
      </c>
    </row>
    <row r="51" spans="2:24" x14ac:dyDescent="0.2">
      <c r="B51" s="36"/>
      <c r="C51" s="36">
        <v>11000000</v>
      </c>
      <c r="D51" s="36" t="s">
        <v>47</v>
      </c>
      <c r="E51" s="22">
        <v>173083</v>
      </c>
      <c r="F51" s="22">
        <v>173083</v>
      </c>
      <c r="G51" s="22">
        <v>48052.5</v>
      </c>
      <c r="H51" s="22">
        <v>39323.717349999992</v>
      </c>
      <c r="I51" s="22">
        <f t="shared" si="9"/>
        <v>-8728.7826500000083</v>
      </c>
      <c r="J51" s="36" t="s">
        <v>47</v>
      </c>
      <c r="K51" s="29">
        <v>173083</v>
      </c>
      <c r="L51" s="29">
        <v>13704.562549999997</v>
      </c>
      <c r="M51" s="29">
        <v>-3707.1374500000038</v>
      </c>
      <c r="N51" s="29">
        <v>78.708928766289304</v>
      </c>
      <c r="P51" s="36"/>
      <c r="Q51" s="36">
        <v>11000000</v>
      </c>
      <c r="R51" s="36" t="s">
        <v>47</v>
      </c>
      <c r="S51" s="29">
        <v>173083</v>
      </c>
      <c r="T51" s="29">
        <v>173083</v>
      </c>
      <c r="U51" s="29">
        <v>561.66774193548383</v>
      </c>
      <c r="V51" s="29">
        <v>1591.1089200000001</v>
      </c>
      <c r="W51" s="29">
        <v>1029.4411780645164</v>
      </c>
      <c r="X51" s="29">
        <v>283.28294491634938</v>
      </c>
    </row>
    <row r="52" spans="2:24" x14ac:dyDescent="0.2">
      <c r="B52" s="36"/>
      <c r="C52" s="36">
        <v>11010000</v>
      </c>
      <c r="D52" s="36" t="s">
        <v>2</v>
      </c>
      <c r="E52" s="22">
        <v>173000</v>
      </c>
      <c r="F52" s="22">
        <v>173000</v>
      </c>
      <c r="G52" s="22">
        <v>48031.7</v>
      </c>
      <c r="H52" s="22">
        <v>38952.729349999994</v>
      </c>
      <c r="I52" s="22">
        <f t="shared" si="9"/>
        <v>-9078.9706500000029</v>
      </c>
      <c r="J52" s="36" t="s">
        <v>2</v>
      </c>
      <c r="K52" s="29">
        <v>173000</v>
      </c>
      <c r="L52" s="29">
        <v>13333.574549999998</v>
      </c>
      <c r="M52" s="29">
        <v>-4057.3254500000039</v>
      </c>
      <c r="N52" s="29">
        <v>76.669836236192467</v>
      </c>
      <c r="P52" s="36"/>
      <c r="Q52" s="36">
        <v>11010000</v>
      </c>
      <c r="R52" s="36" t="s">
        <v>2</v>
      </c>
      <c r="S52" s="29">
        <v>173000</v>
      </c>
      <c r="T52" s="29">
        <v>173000</v>
      </c>
      <c r="U52" s="29">
        <v>560.99677419354839</v>
      </c>
      <c r="V52" s="29">
        <v>1591.1089200000001</v>
      </c>
      <c r="W52" s="29">
        <v>1030.1121458064517</v>
      </c>
      <c r="X52" s="29">
        <v>283.62175919590135</v>
      </c>
    </row>
    <row r="53" spans="2:24" x14ac:dyDescent="0.2">
      <c r="B53" s="36"/>
      <c r="C53" s="36">
        <v>11010100</v>
      </c>
      <c r="D53" s="36" t="s">
        <v>48</v>
      </c>
      <c r="E53" s="22">
        <v>146334.29999999999</v>
      </c>
      <c r="F53" s="22">
        <v>146334.29999999999</v>
      </c>
      <c r="G53" s="22">
        <v>41003.4</v>
      </c>
      <c r="H53" s="22">
        <v>34740.484710000004</v>
      </c>
      <c r="I53" s="22">
        <f t="shared" si="9"/>
        <v>-6262.9152899999972</v>
      </c>
      <c r="J53" s="36" t="s">
        <v>48</v>
      </c>
      <c r="K53" s="29">
        <v>146334.29999999999</v>
      </c>
      <c r="L53" s="29">
        <v>11377.519130000002</v>
      </c>
      <c r="M53" s="29">
        <v>-5177.4808699999976</v>
      </c>
      <c r="N53" s="29">
        <v>68.725576140138941</v>
      </c>
      <c r="P53" s="36"/>
      <c r="Q53" s="36">
        <v>11010100</v>
      </c>
      <c r="R53" s="36" t="s">
        <v>48</v>
      </c>
      <c r="S53" s="29">
        <v>146334.29999999999</v>
      </c>
      <c r="T53" s="29">
        <v>146334.29999999999</v>
      </c>
      <c r="U53" s="29">
        <v>534.0322580645161</v>
      </c>
      <c r="V53" s="29">
        <v>1269.3649499999999</v>
      </c>
      <c r="W53" s="29">
        <v>735.33269193548381</v>
      </c>
      <c r="X53" s="29">
        <v>237.6944334038055</v>
      </c>
    </row>
    <row r="54" spans="2:24" x14ac:dyDescent="0.2">
      <c r="B54" s="36"/>
      <c r="C54" s="36">
        <v>11010200</v>
      </c>
      <c r="D54" s="36" t="s">
        <v>49</v>
      </c>
      <c r="E54" s="22">
        <v>3805.4</v>
      </c>
      <c r="F54" s="22">
        <v>3805.4</v>
      </c>
      <c r="G54" s="22">
        <v>951.3</v>
      </c>
      <c r="H54" s="22">
        <v>1940.2961599999999</v>
      </c>
      <c r="I54" s="22">
        <f t="shared" si="9"/>
        <v>988.99615999999992</v>
      </c>
      <c r="J54" s="36" t="s">
        <v>49</v>
      </c>
      <c r="K54" s="29">
        <v>3805.4</v>
      </c>
      <c r="L54" s="29">
        <v>1341.7062999999998</v>
      </c>
      <c r="M54" s="29">
        <v>1024.6062999999999</v>
      </c>
      <c r="N54" s="29">
        <v>423.11772311573623</v>
      </c>
      <c r="P54" s="36"/>
      <c r="Q54" s="36">
        <v>11010200</v>
      </c>
      <c r="R54" s="36" t="s">
        <v>49</v>
      </c>
      <c r="S54" s="29">
        <v>3805.4</v>
      </c>
      <c r="T54" s="29">
        <v>3805.4</v>
      </c>
      <c r="U54" s="29">
        <v>10.229032258064517</v>
      </c>
      <c r="V54" s="29">
        <v>264.03840000000002</v>
      </c>
      <c r="W54" s="29">
        <v>253.80936774193552</v>
      </c>
      <c r="X54" s="29">
        <v>2581.2647114474926</v>
      </c>
    </row>
    <row r="55" spans="2:24" x14ac:dyDescent="0.2">
      <c r="B55" s="36"/>
      <c r="C55" s="36">
        <v>11010400</v>
      </c>
      <c r="D55" s="36" t="s">
        <v>50</v>
      </c>
      <c r="E55" s="22">
        <v>16778.3</v>
      </c>
      <c r="F55" s="22">
        <v>16778.3</v>
      </c>
      <c r="G55" s="22">
        <v>855.6</v>
      </c>
      <c r="H55" s="22">
        <v>1329.14066</v>
      </c>
      <c r="I55" s="22">
        <f t="shared" si="9"/>
        <v>473.54066</v>
      </c>
      <c r="J55" s="36" t="s">
        <v>50</v>
      </c>
      <c r="K55" s="29">
        <v>16778.3</v>
      </c>
      <c r="L55" s="29">
        <v>569.04954999999995</v>
      </c>
      <c r="M55" s="29">
        <v>283.84954999999997</v>
      </c>
      <c r="N55" s="29">
        <v>199.52649018232819</v>
      </c>
      <c r="P55" s="36"/>
      <c r="Q55" s="36">
        <v>11010400</v>
      </c>
      <c r="R55" s="36" t="s">
        <v>50</v>
      </c>
      <c r="S55" s="29">
        <v>16778.3</v>
      </c>
      <c r="T55" s="29">
        <v>16778.3</v>
      </c>
      <c r="U55" s="29">
        <v>9.1999999999999993</v>
      </c>
      <c r="V55" s="29">
        <v>57.705570000000002</v>
      </c>
      <c r="W55" s="29">
        <v>48.505570000000006</v>
      </c>
      <c r="X55" s="29">
        <v>627.23445652173928</v>
      </c>
    </row>
    <row r="56" spans="2:24" x14ac:dyDescent="0.2">
      <c r="B56" s="36"/>
      <c r="C56" s="36">
        <v>11010500</v>
      </c>
      <c r="D56" s="36" t="s">
        <v>51</v>
      </c>
      <c r="E56" s="22">
        <v>6082</v>
      </c>
      <c r="F56" s="22">
        <v>6082</v>
      </c>
      <c r="G56" s="22">
        <v>5221.3999999999996</v>
      </c>
      <c r="H56" s="22">
        <v>942.80782000000011</v>
      </c>
      <c r="I56" s="22">
        <f t="shared" si="9"/>
        <v>-4278.5921799999996</v>
      </c>
      <c r="J56" s="36" t="s">
        <v>51</v>
      </c>
      <c r="K56" s="29">
        <v>6082</v>
      </c>
      <c r="L56" s="29">
        <v>45.299570000000109</v>
      </c>
      <c r="M56" s="29">
        <v>-188.30042999999989</v>
      </c>
      <c r="N56" s="29">
        <v>19.391939212328815</v>
      </c>
      <c r="P56" s="36"/>
      <c r="Q56" s="36">
        <v>11010500</v>
      </c>
      <c r="R56" s="36" t="s">
        <v>51</v>
      </c>
      <c r="S56" s="29">
        <v>6082</v>
      </c>
      <c r="T56" s="29">
        <v>6082</v>
      </c>
      <c r="U56" s="29">
        <v>7.5354838709677416</v>
      </c>
      <c r="V56" s="29">
        <v>0</v>
      </c>
      <c r="W56" s="29">
        <v>-7.5354838709677416</v>
      </c>
      <c r="X56" s="29">
        <v>0</v>
      </c>
    </row>
    <row r="57" spans="2:24" x14ac:dyDescent="0.2">
      <c r="B57" s="36"/>
      <c r="C57" s="36">
        <v>11020000</v>
      </c>
      <c r="D57" s="36" t="s">
        <v>52</v>
      </c>
      <c r="E57" s="22">
        <v>83</v>
      </c>
      <c r="F57" s="22">
        <v>83</v>
      </c>
      <c r="G57" s="22">
        <v>20.8</v>
      </c>
      <c r="H57" s="22">
        <v>370.988</v>
      </c>
      <c r="I57" s="22">
        <f t="shared" si="9"/>
        <v>350.18799999999999</v>
      </c>
      <c r="J57" s="36" t="s">
        <v>52</v>
      </c>
      <c r="K57" s="29">
        <v>83</v>
      </c>
      <c r="L57" s="29">
        <v>370.988</v>
      </c>
      <c r="M57" s="29">
        <v>350.18799999999999</v>
      </c>
      <c r="N57" s="29">
        <v>1783.596153846154</v>
      </c>
      <c r="P57" s="36"/>
      <c r="Q57" s="36">
        <v>11020000</v>
      </c>
      <c r="R57" s="36" t="s">
        <v>52</v>
      </c>
      <c r="S57" s="29">
        <v>83</v>
      </c>
      <c r="T57" s="29">
        <v>83</v>
      </c>
      <c r="U57" s="29">
        <v>0.67096774193548392</v>
      </c>
      <c r="V57" s="29">
        <v>0</v>
      </c>
      <c r="W57" s="29">
        <v>-0.67096774193548392</v>
      </c>
      <c r="X57" s="29">
        <v>0</v>
      </c>
    </row>
    <row r="58" spans="2:24" x14ac:dyDescent="0.2">
      <c r="B58" s="36"/>
      <c r="C58" s="36">
        <v>11020200</v>
      </c>
      <c r="D58" s="36" t="s">
        <v>53</v>
      </c>
      <c r="E58" s="22">
        <v>83</v>
      </c>
      <c r="F58" s="22">
        <v>83</v>
      </c>
      <c r="G58" s="22">
        <v>20.8</v>
      </c>
      <c r="H58" s="22">
        <v>370.988</v>
      </c>
      <c r="I58" s="22">
        <f t="shared" si="9"/>
        <v>350.18799999999999</v>
      </c>
      <c r="J58" s="36" t="s">
        <v>53</v>
      </c>
      <c r="K58" s="29">
        <v>83</v>
      </c>
      <c r="L58" s="29">
        <v>370.988</v>
      </c>
      <c r="M58" s="29">
        <v>350.18799999999999</v>
      </c>
      <c r="N58" s="29">
        <v>1783.596153846154</v>
      </c>
      <c r="P58" s="36"/>
      <c r="Q58" s="36">
        <v>11020200</v>
      </c>
      <c r="R58" s="36" t="s">
        <v>53</v>
      </c>
      <c r="S58" s="29">
        <v>83</v>
      </c>
      <c r="T58" s="29">
        <v>83</v>
      </c>
      <c r="U58" s="29">
        <v>0.67096774193548392</v>
      </c>
      <c r="V58" s="29">
        <v>0</v>
      </c>
      <c r="W58" s="29">
        <v>-0.67096774193548392</v>
      </c>
      <c r="X58" s="29">
        <v>0</v>
      </c>
    </row>
    <row r="59" spans="2:24" x14ac:dyDescent="0.2">
      <c r="B59" s="36"/>
      <c r="C59" s="36">
        <v>13000000</v>
      </c>
      <c r="D59" s="36" t="s">
        <v>54</v>
      </c>
      <c r="E59" s="22">
        <v>332</v>
      </c>
      <c r="F59" s="22">
        <v>332</v>
      </c>
      <c r="G59" s="22">
        <v>87.7</v>
      </c>
      <c r="H59" s="22">
        <v>90.08578</v>
      </c>
      <c r="I59" s="22">
        <f t="shared" si="9"/>
        <v>2.3857799999999969</v>
      </c>
      <c r="J59" s="36" t="s">
        <v>54</v>
      </c>
      <c r="K59" s="29">
        <v>332</v>
      </c>
      <c r="L59" s="29">
        <v>5.5499999999956348E-3</v>
      </c>
      <c r="M59" s="29">
        <v>-42.394450000000006</v>
      </c>
      <c r="N59" s="29">
        <v>1.3089622641499139E-2</v>
      </c>
      <c r="P59" s="36"/>
      <c r="Q59" s="36">
        <v>13000000</v>
      </c>
      <c r="R59" s="36" t="s">
        <v>54</v>
      </c>
      <c r="S59" s="29">
        <v>332</v>
      </c>
      <c r="T59" s="29">
        <v>332</v>
      </c>
      <c r="U59" s="29">
        <v>1.3677419354838709</v>
      </c>
      <c r="V59" s="29">
        <v>5.5500000000000002E-3</v>
      </c>
      <c r="W59" s="29">
        <v>-1.362191935483871</v>
      </c>
      <c r="X59" s="29">
        <v>0.40577830188679254</v>
      </c>
    </row>
    <row r="60" spans="2:24" x14ac:dyDescent="0.2">
      <c r="B60" s="36"/>
      <c r="C60" s="36">
        <v>13010000</v>
      </c>
      <c r="D60" s="36" t="s">
        <v>55</v>
      </c>
      <c r="E60" s="22">
        <v>159</v>
      </c>
      <c r="F60" s="22">
        <v>159</v>
      </c>
      <c r="G60" s="22">
        <v>43</v>
      </c>
      <c r="H60" s="22">
        <v>48.856050000000003</v>
      </c>
      <c r="I60" s="22">
        <f t="shared" si="9"/>
        <v>5.8560500000000033</v>
      </c>
      <c r="J60" s="36" t="s">
        <v>55</v>
      </c>
      <c r="K60" s="29">
        <v>159</v>
      </c>
      <c r="L60" s="29">
        <v>0</v>
      </c>
      <c r="M60" s="29">
        <v>0</v>
      </c>
      <c r="N60" s="29">
        <v>0</v>
      </c>
      <c r="P60" s="36"/>
      <c r="Q60" s="36">
        <v>13010000</v>
      </c>
      <c r="R60" s="36" t="s">
        <v>55</v>
      </c>
      <c r="S60" s="29">
        <v>159</v>
      </c>
      <c r="T60" s="29">
        <v>159</v>
      </c>
      <c r="U60" s="29">
        <v>0</v>
      </c>
      <c r="V60" s="29">
        <v>0</v>
      </c>
      <c r="W60" s="29">
        <v>0</v>
      </c>
      <c r="X60" s="29">
        <v>0</v>
      </c>
    </row>
    <row r="61" spans="2:24" x14ac:dyDescent="0.2">
      <c r="B61" s="36"/>
      <c r="C61" s="36">
        <v>13010100</v>
      </c>
      <c r="D61" s="36" t="s">
        <v>16</v>
      </c>
      <c r="E61" s="22">
        <v>32</v>
      </c>
      <c r="F61" s="22">
        <v>32</v>
      </c>
      <c r="G61" s="22">
        <v>8</v>
      </c>
      <c r="H61" s="22">
        <v>7.5813000000000006</v>
      </c>
      <c r="I61" s="22">
        <f t="shared" si="9"/>
        <v>-0.41869999999999941</v>
      </c>
      <c r="J61" s="36" t="s">
        <v>16</v>
      </c>
      <c r="K61" s="29">
        <v>32</v>
      </c>
      <c r="L61" s="29">
        <v>0</v>
      </c>
      <c r="M61" s="29">
        <v>0</v>
      </c>
      <c r="N61" s="29">
        <v>0</v>
      </c>
      <c r="P61" s="36"/>
      <c r="Q61" s="36">
        <v>13010100</v>
      </c>
      <c r="R61" s="36" t="s">
        <v>16</v>
      </c>
      <c r="S61" s="29">
        <v>32</v>
      </c>
      <c r="T61" s="29">
        <v>32</v>
      </c>
      <c r="U61" s="29">
        <v>0</v>
      </c>
      <c r="V61" s="29">
        <v>0</v>
      </c>
      <c r="W61" s="29">
        <v>0</v>
      </c>
      <c r="X61" s="29">
        <v>0</v>
      </c>
    </row>
    <row r="62" spans="2:24" x14ac:dyDescent="0.2">
      <c r="B62" s="36"/>
      <c r="C62" s="36">
        <v>13010200</v>
      </c>
      <c r="D62" s="36" t="s">
        <v>56</v>
      </c>
      <c r="E62" s="22">
        <v>127</v>
      </c>
      <c r="F62" s="22">
        <v>127</v>
      </c>
      <c r="G62" s="22">
        <v>35</v>
      </c>
      <c r="H62" s="22">
        <v>41.274749999999997</v>
      </c>
      <c r="I62" s="22">
        <f t="shared" si="9"/>
        <v>6.2747499999999974</v>
      </c>
      <c r="J62" s="36" t="s">
        <v>56</v>
      </c>
      <c r="K62" s="29">
        <v>127</v>
      </c>
      <c r="L62" s="29">
        <v>0</v>
      </c>
      <c r="M62" s="29">
        <v>0</v>
      </c>
      <c r="N62" s="29">
        <v>0</v>
      </c>
      <c r="P62" s="36"/>
      <c r="Q62" s="36">
        <v>13010200</v>
      </c>
      <c r="R62" s="36" t="s">
        <v>56</v>
      </c>
      <c r="S62" s="29">
        <v>127</v>
      </c>
      <c r="T62" s="29">
        <v>127</v>
      </c>
      <c r="U62" s="29">
        <v>0</v>
      </c>
      <c r="V62" s="29">
        <v>0</v>
      </c>
      <c r="W62" s="29">
        <v>0</v>
      </c>
      <c r="X62" s="29">
        <v>0</v>
      </c>
    </row>
    <row r="63" spans="2:24" x14ac:dyDescent="0.2">
      <c r="B63" s="36"/>
      <c r="C63" s="36">
        <v>13030000</v>
      </c>
      <c r="D63" s="36" t="s">
        <v>57</v>
      </c>
      <c r="E63" s="22">
        <v>12</v>
      </c>
      <c r="F63" s="22">
        <v>12</v>
      </c>
      <c r="G63" s="22">
        <v>2.2999999999999998</v>
      </c>
      <c r="H63" s="22">
        <v>7.9786999999999999</v>
      </c>
      <c r="I63" s="22">
        <f t="shared" si="9"/>
        <v>5.6787000000000001</v>
      </c>
      <c r="J63" s="36" t="s">
        <v>57</v>
      </c>
      <c r="K63" s="29">
        <v>12</v>
      </c>
      <c r="L63" s="29">
        <v>5.5500000000001815E-3</v>
      </c>
      <c r="M63" s="29">
        <v>5.5500000000001815E-3</v>
      </c>
      <c r="N63" s="29">
        <v>0</v>
      </c>
      <c r="P63" s="36"/>
      <c r="Q63" s="36">
        <v>13030000</v>
      </c>
      <c r="R63" s="36" t="s">
        <v>57</v>
      </c>
      <c r="S63" s="29">
        <v>12</v>
      </c>
      <c r="T63" s="29">
        <v>12</v>
      </c>
      <c r="U63" s="29">
        <v>0</v>
      </c>
      <c r="V63" s="29">
        <v>5.5500000000000002E-3</v>
      </c>
      <c r="W63" s="29">
        <v>5.5500000000000002E-3</v>
      </c>
      <c r="X63" s="29">
        <v>0</v>
      </c>
    </row>
    <row r="64" spans="2:24" x14ac:dyDescent="0.2">
      <c r="B64" s="36"/>
      <c r="C64" s="36">
        <v>13030100</v>
      </c>
      <c r="D64" s="36" t="s">
        <v>58</v>
      </c>
      <c r="E64" s="22">
        <v>12</v>
      </c>
      <c r="F64" s="22">
        <v>12</v>
      </c>
      <c r="G64" s="22">
        <v>2.2999999999999998</v>
      </c>
      <c r="H64" s="22">
        <v>7.9786999999999999</v>
      </c>
      <c r="I64" s="22">
        <f t="shared" si="9"/>
        <v>5.6787000000000001</v>
      </c>
      <c r="J64" s="36" t="s">
        <v>58</v>
      </c>
      <c r="K64" s="29">
        <v>12</v>
      </c>
      <c r="L64" s="29">
        <v>5.5500000000001815E-3</v>
      </c>
      <c r="M64" s="29">
        <v>5.5500000000001815E-3</v>
      </c>
      <c r="N64" s="29">
        <v>0</v>
      </c>
      <c r="P64" s="36"/>
      <c r="Q64" s="36">
        <v>13030100</v>
      </c>
      <c r="R64" s="36" t="s">
        <v>58</v>
      </c>
      <c r="S64" s="29">
        <v>12</v>
      </c>
      <c r="T64" s="29">
        <v>12</v>
      </c>
      <c r="U64" s="29">
        <v>0</v>
      </c>
      <c r="V64" s="29">
        <v>5.5500000000000002E-3</v>
      </c>
      <c r="W64" s="29">
        <v>5.5500000000000002E-3</v>
      </c>
      <c r="X64" s="29">
        <v>0</v>
      </c>
    </row>
    <row r="65" spans="2:24" x14ac:dyDescent="0.2">
      <c r="B65" s="36"/>
      <c r="C65" s="36">
        <v>13040000</v>
      </c>
      <c r="D65" s="36" t="s">
        <v>59</v>
      </c>
      <c r="E65" s="22">
        <v>161</v>
      </c>
      <c r="F65" s="22">
        <v>161</v>
      </c>
      <c r="G65" s="22">
        <v>42.4</v>
      </c>
      <c r="H65" s="22">
        <v>33.25103</v>
      </c>
      <c r="I65" s="22">
        <f t="shared" si="9"/>
        <v>-9.1489699999999985</v>
      </c>
      <c r="J65" s="36" t="s">
        <v>59</v>
      </c>
      <c r="K65" s="29">
        <v>161</v>
      </c>
      <c r="L65" s="29">
        <v>0</v>
      </c>
      <c r="M65" s="29">
        <v>-42.4</v>
      </c>
      <c r="N65" s="29">
        <v>0</v>
      </c>
      <c r="P65" s="36"/>
      <c r="Q65" s="36">
        <v>13040000</v>
      </c>
      <c r="R65" s="36" t="s">
        <v>59</v>
      </c>
      <c r="S65" s="29">
        <v>161</v>
      </c>
      <c r="T65" s="29">
        <v>161</v>
      </c>
      <c r="U65" s="29">
        <v>1.3677419354838709</v>
      </c>
      <c r="V65" s="29">
        <v>0</v>
      </c>
      <c r="W65" s="29">
        <v>-1.3677419354838709</v>
      </c>
      <c r="X65" s="29">
        <v>0</v>
      </c>
    </row>
    <row r="66" spans="2:24" x14ac:dyDescent="0.2">
      <c r="B66" s="36"/>
      <c r="C66" s="36">
        <v>13040100</v>
      </c>
      <c r="D66" s="36" t="s">
        <v>60</v>
      </c>
      <c r="E66" s="22">
        <v>161</v>
      </c>
      <c r="F66" s="22">
        <v>161</v>
      </c>
      <c r="G66" s="22">
        <v>42.4</v>
      </c>
      <c r="H66" s="22">
        <v>33.25103</v>
      </c>
      <c r="I66" s="22">
        <f t="shared" si="9"/>
        <v>-9.1489699999999985</v>
      </c>
      <c r="J66" s="36" t="s">
        <v>60</v>
      </c>
      <c r="K66" s="29">
        <v>161</v>
      </c>
      <c r="L66" s="29">
        <v>0</v>
      </c>
      <c r="M66" s="29">
        <v>-42.4</v>
      </c>
      <c r="N66" s="29">
        <v>0</v>
      </c>
      <c r="P66" s="36"/>
      <c r="Q66" s="36">
        <v>13040100</v>
      </c>
      <c r="R66" s="36" t="s">
        <v>60</v>
      </c>
      <c r="S66" s="29">
        <v>161</v>
      </c>
      <c r="T66" s="29">
        <v>161</v>
      </c>
      <c r="U66" s="29">
        <v>1.3677419354838709</v>
      </c>
      <c r="V66" s="29">
        <v>0</v>
      </c>
      <c r="W66" s="29">
        <v>-1.3677419354838709</v>
      </c>
      <c r="X66" s="29">
        <v>0</v>
      </c>
    </row>
    <row r="67" spans="2:24" x14ac:dyDescent="0.2">
      <c r="B67" s="36"/>
      <c r="C67" s="36">
        <v>14000000</v>
      </c>
      <c r="D67" s="36" t="s">
        <v>61</v>
      </c>
      <c r="E67" s="22">
        <v>8531.2999999999993</v>
      </c>
      <c r="F67" s="22">
        <v>8531.2999999999993</v>
      </c>
      <c r="G67" s="22">
        <v>2005</v>
      </c>
      <c r="H67" s="22">
        <v>1631.7302099999999</v>
      </c>
      <c r="I67" s="22">
        <f t="shared" si="9"/>
        <v>-373.26979000000006</v>
      </c>
      <c r="J67" s="36" t="s">
        <v>61</v>
      </c>
      <c r="K67" s="29">
        <v>8531.2999999999993</v>
      </c>
      <c r="L67" s="29">
        <v>880.99731999999995</v>
      </c>
      <c r="M67" s="29">
        <v>-524.00268000000005</v>
      </c>
      <c r="N67" s="29">
        <v>62.704435587188613</v>
      </c>
      <c r="P67" s="36"/>
      <c r="Q67" s="36">
        <v>14000000</v>
      </c>
      <c r="R67" s="36" t="s">
        <v>61</v>
      </c>
      <c r="S67" s="29">
        <v>8531.2999999999993</v>
      </c>
      <c r="T67" s="29">
        <v>8531.2999999999993</v>
      </c>
      <c r="U67" s="29">
        <v>45.322580645161288</v>
      </c>
      <c r="V67" s="29">
        <v>17.493110000000001</v>
      </c>
      <c r="W67" s="29">
        <v>-27.829470645161287</v>
      </c>
      <c r="X67" s="29">
        <v>38.596897508896802</v>
      </c>
    </row>
    <row r="68" spans="2:24" x14ac:dyDescent="0.2">
      <c r="B68" s="36"/>
      <c r="C68" s="36">
        <v>14020000</v>
      </c>
      <c r="D68" s="36" t="s">
        <v>62</v>
      </c>
      <c r="E68" s="22">
        <v>1000</v>
      </c>
      <c r="F68" s="22">
        <v>1000</v>
      </c>
      <c r="G68" s="22">
        <v>240</v>
      </c>
      <c r="H68" s="22">
        <v>130.85674</v>
      </c>
      <c r="I68" s="22">
        <f t="shared" si="9"/>
        <v>-109.14326</v>
      </c>
      <c r="J68" s="36" t="s">
        <v>62</v>
      </c>
      <c r="K68" s="29">
        <v>1000</v>
      </c>
      <c r="L68" s="29">
        <v>130.85674</v>
      </c>
      <c r="M68" s="29">
        <v>-109.14326</v>
      </c>
      <c r="N68" s="29">
        <v>54.52364166666667</v>
      </c>
      <c r="P68" s="36"/>
      <c r="Q68" s="36">
        <v>14020000</v>
      </c>
      <c r="R68" s="36" t="s">
        <v>62</v>
      </c>
      <c r="S68" s="29">
        <v>1000</v>
      </c>
      <c r="T68" s="29">
        <v>1000</v>
      </c>
      <c r="U68" s="29">
        <v>7.741935483870968</v>
      </c>
      <c r="V68" s="29">
        <v>2.9217600000000004</v>
      </c>
      <c r="W68" s="29">
        <v>-4.8201754838709672</v>
      </c>
      <c r="X68" s="29">
        <v>37.739400000000003</v>
      </c>
    </row>
    <row r="69" spans="2:24" x14ac:dyDescent="0.2">
      <c r="B69" s="36"/>
      <c r="C69" s="36">
        <v>14021900</v>
      </c>
      <c r="D69" s="36" t="s">
        <v>63</v>
      </c>
      <c r="E69" s="22">
        <v>1000</v>
      </c>
      <c r="F69" s="22">
        <v>1000</v>
      </c>
      <c r="G69" s="22">
        <v>240</v>
      </c>
      <c r="H69" s="22">
        <v>130.85674</v>
      </c>
      <c r="I69" s="22">
        <f t="shared" si="9"/>
        <v>-109.14326</v>
      </c>
      <c r="J69" s="36" t="s">
        <v>63</v>
      </c>
      <c r="K69" s="29">
        <v>1000</v>
      </c>
      <c r="L69" s="29">
        <v>130.85674</v>
      </c>
      <c r="M69" s="29">
        <v>-109.14326</v>
      </c>
      <c r="N69" s="29">
        <v>54.52364166666667</v>
      </c>
      <c r="P69" s="36"/>
      <c r="Q69" s="36">
        <v>14021900</v>
      </c>
      <c r="R69" s="36" t="s">
        <v>63</v>
      </c>
      <c r="S69" s="29">
        <v>1000</v>
      </c>
      <c r="T69" s="29">
        <v>1000</v>
      </c>
      <c r="U69" s="29">
        <v>7.741935483870968</v>
      </c>
      <c r="V69" s="29">
        <v>2.9217600000000004</v>
      </c>
      <c r="W69" s="29">
        <v>-4.8201754838709672</v>
      </c>
      <c r="X69" s="29">
        <v>37.739400000000003</v>
      </c>
    </row>
    <row r="70" spans="2:24" x14ac:dyDescent="0.2">
      <c r="B70" s="36"/>
      <c r="C70" s="36">
        <v>14030000</v>
      </c>
      <c r="D70" s="36" t="s">
        <v>64</v>
      </c>
      <c r="E70" s="22">
        <v>3300</v>
      </c>
      <c r="F70" s="22">
        <v>3300</v>
      </c>
      <c r="G70" s="22">
        <v>825</v>
      </c>
      <c r="H70" s="22">
        <v>440.90105</v>
      </c>
      <c r="I70" s="22">
        <f t="shared" si="9"/>
        <v>-384.09895</v>
      </c>
      <c r="J70" s="36" t="s">
        <v>64</v>
      </c>
      <c r="K70" s="29">
        <v>3300</v>
      </c>
      <c r="L70" s="29">
        <v>440.90105</v>
      </c>
      <c r="M70" s="29">
        <v>-384.09895</v>
      </c>
      <c r="N70" s="29">
        <v>53.442551515151514</v>
      </c>
      <c r="P70" s="36"/>
      <c r="Q70" s="36">
        <v>14030000</v>
      </c>
      <c r="R70" s="36" t="s">
        <v>64</v>
      </c>
      <c r="S70" s="29">
        <v>3300</v>
      </c>
      <c r="T70" s="29">
        <v>3300</v>
      </c>
      <c r="U70" s="29">
        <v>26.612903225806452</v>
      </c>
      <c r="V70" s="29">
        <v>4.0350000000000004E-2</v>
      </c>
      <c r="W70" s="29">
        <v>-26.572553225806452</v>
      </c>
      <c r="X70" s="29">
        <v>0.15161818181818182</v>
      </c>
    </row>
    <row r="71" spans="2:24" x14ac:dyDescent="0.2">
      <c r="B71" s="36"/>
      <c r="C71" s="36">
        <v>14031900</v>
      </c>
      <c r="D71" s="36" t="s">
        <v>63</v>
      </c>
      <c r="E71" s="22">
        <v>3300</v>
      </c>
      <c r="F71" s="22">
        <v>3300</v>
      </c>
      <c r="G71" s="22">
        <v>825</v>
      </c>
      <c r="H71" s="22">
        <v>440.90105</v>
      </c>
      <c r="I71" s="22">
        <f t="shared" si="9"/>
        <v>-384.09895</v>
      </c>
      <c r="J71" s="36" t="s">
        <v>63</v>
      </c>
      <c r="K71" s="29">
        <v>3300</v>
      </c>
      <c r="L71" s="29">
        <v>440.90105</v>
      </c>
      <c r="M71" s="29">
        <v>-384.09895</v>
      </c>
      <c r="N71" s="29">
        <v>53.442551515151514</v>
      </c>
      <c r="P71" s="36"/>
      <c r="Q71" s="36">
        <v>14031900</v>
      </c>
      <c r="R71" s="36" t="s">
        <v>63</v>
      </c>
      <c r="S71" s="29">
        <v>3300</v>
      </c>
      <c r="T71" s="29">
        <v>3300</v>
      </c>
      <c r="U71" s="29">
        <v>26.612903225806452</v>
      </c>
      <c r="V71" s="29">
        <v>4.0350000000000004E-2</v>
      </c>
      <c r="W71" s="29">
        <v>-26.572553225806452</v>
      </c>
      <c r="X71" s="29">
        <v>0.15161818181818182</v>
      </c>
    </row>
    <row r="72" spans="2:24" x14ac:dyDescent="0.2">
      <c r="B72" s="36"/>
      <c r="C72" s="36">
        <v>14040000</v>
      </c>
      <c r="D72" s="36" t="s">
        <v>65</v>
      </c>
      <c r="E72" s="22">
        <v>4231.3</v>
      </c>
      <c r="F72" s="22">
        <v>4231.3</v>
      </c>
      <c r="G72" s="22">
        <v>940</v>
      </c>
      <c r="H72" s="22">
        <v>1059.9724199999998</v>
      </c>
      <c r="I72" s="22">
        <f t="shared" si="9"/>
        <v>119.97241999999983</v>
      </c>
      <c r="J72" s="36" t="s">
        <v>65</v>
      </c>
      <c r="K72" s="29">
        <v>4231.3</v>
      </c>
      <c r="L72" s="29">
        <v>309.23952999999989</v>
      </c>
      <c r="M72" s="29">
        <v>-30.760470000000112</v>
      </c>
      <c r="N72" s="29">
        <v>90.952802941176429</v>
      </c>
      <c r="P72" s="36"/>
      <c r="Q72" s="36">
        <v>14040000</v>
      </c>
      <c r="R72" s="36" t="s">
        <v>65</v>
      </c>
      <c r="S72" s="29">
        <v>4231.3</v>
      </c>
      <c r="T72" s="29">
        <v>4231.3</v>
      </c>
      <c r="U72" s="29">
        <v>10.967741935483872</v>
      </c>
      <c r="V72" s="29">
        <v>14.531000000000001</v>
      </c>
      <c r="W72" s="29">
        <v>3.5632580645161287</v>
      </c>
      <c r="X72" s="29">
        <v>132.48852941176469</v>
      </c>
    </row>
    <row r="73" spans="2:24" x14ac:dyDescent="0.2">
      <c r="B73" s="36"/>
      <c r="C73" s="36">
        <v>18000000</v>
      </c>
      <c r="D73" s="36" t="s">
        <v>66</v>
      </c>
      <c r="E73" s="22">
        <v>56147</v>
      </c>
      <c r="F73" s="22">
        <v>56147</v>
      </c>
      <c r="G73" s="22">
        <v>12130</v>
      </c>
      <c r="H73" s="22">
        <v>15074.711770000002</v>
      </c>
      <c r="I73" s="22">
        <f t="shared" si="9"/>
        <v>2944.7117700000017</v>
      </c>
      <c r="J73" s="36" t="s">
        <v>66</v>
      </c>
      <c r="K73" s="29">
        <v>56147</v>
      </c>
      <c r="L73" s="29">
        <v>2739.309299999999</v>
      </c>
      <c r="M73" s="29">
        <v>-890.19070000000102</v>
      </c>
      <c r="N73" s="29">
        <v>75.473461909353873</v>
      </c>
      <c r="P73" s="36"/>
      <c r="Q73" s="36">
        <v>18000000</v>
      </c>
      <c r="R73" s="36" t="s">
        <v>66</v>
      </c>
      <c r="S73" s="29">
        <v>56147</v>
      </c>
      <c r="T73" s="29">
        <v>56147</v>
      </c>
      <c r="U73" s="29">
        <v>117.08064516129032</v>
      </c>
      <c r="V73" s="29">
        <v>170.98650000000001</v>
      </c>
      <c r="W73" s="29">
        <v>53.905854838709686</v>
      </c>
      <c r="X73" s="29">
        <v>146.04164485466319</v>
      </c>
    </row>
    <row r="74" spans="2:24" x14ac:dyDescent="0.2">
      <c r="B74" s="36"/>
      <c r="C74" s="36">
        <v>18010000</v>
      </c>
      <c r="D74" s="36" t="s">
        <v>67</v>
      </c>
      <c r="E74" s="22">
        <v>21925</v>
      </c>
      <c r="F74" s="22">
        <v>21925</v>
      </c>
      <c r="G74" s="22">
        <v>4298</v>
      </c>
      <c r="H74" s="22">
        <v>5317.6102799999999</v>
      </c>
      <c r="I74" s="22">
        <f t="shared" si="9"/>
        <v>1019.6102799999999</v>
      </c>
      <c r="J74" s="36" t="s">
        <v>67</v>
      </c>
      <c r="K74" s="29">
        <v>21925</v>
      </c>
      <c r="L74" s="29">
        <v>1667.2784600000002</v>
      </c>
      <c r="M74" s="29">
        <v>419.77846000000022</v>
      </c>
      <c r="N74" s="29">
        <v>133.64957595190384</v>
      </c>
      <c r="P74" s="36"/>
      <c r="Q74" s="36">
        <v>18010000</v>
      </c>
      <c r="R74" s="36" t="s">
        <v>67</v>
      </c>
      <c r="S74" s="29">
        <v>21925</v>
      </c>
      <c r="T74" s="29">
        <v>21925</v>
      </c>
      <c r="U74" s="29">
        <v>40.241935483870968</v>
      </c>
      <c r="V74" s="29">
        <v>92.000720000000001</v>
      </c>
      <c r="W74" s="29">
        <v>51.758784516129033</v>
      </c>
      <c r="X74" s="29">
        <v>228.6190236472946</v>
      </c>
    </row>
    <row r="75" spans="2:24" x14ac:dyDescent="0.2">
      <c r="B75" s="36"/>
      <c r="C75" s="36">
        <v>18010100</v>
      </c>
      <c r="D75" s="36" t="s">
        <v>68</v>
      </c>
      <c r="E75" s="22">
        <v>2</v>
      </c>
      <c r="F75" s="22">
        <v>2</v>
      </c>
      <c r="G75" s="22">
        <v>0.5</v>
      </c>
      <c r="H75" s="22">
        <v>1.5458000000000001</v>
      </c>
      <c r="I75" s="22">
        <f t="shared" si="9"/>
        <v>1.0458000000000001</v>
      </c>
      <c r="J75" s="36" t="s">
        <v>68</v>
      </c>
      <c r="K75" s="29">
        <v>2</v>
      </c>
      <c r="L75" s="29">
        <v>0</v>
      </c>
      <c r="M75" s="29">
        <v>0</v>
      </c>
      <c r="N75" s="29">
        <v>0</v>
      </c>
      <c r="P75" s="36"/>
      <c r="Q75" s="36">
        <v>18010100</v>
      </c>
      <c r="R75" s="36" t="s">
        <v>68</v>
      </c>
      <c r="S75" s="29">
        <v>2</v>
      </c>
      <c r="T75" s="29">
        <v>2</v>
      </c>
      <c r="U75" s="29">
        <v>0</v>
      </c>
      <c r="V75" s="29">
        <v>0</v>
      </c>
      <c r="W75" s="29">
        <v>0</v>
      </c>
      <c r="X75" s="29">
        <v>0</v>
      </c>
    </row>
    <row r="76" spans="2:24" x14ac:dyDescent="0.2">
      <c r="B76" s="36"/>
      <c r="C76" s="36">
        <v>18010200</v>
      </c>
      <c r="D76" s="36" t="s">
        <v>69</v>
      </c>
      <c r="E76" s="22">
        <v>655</v>
      </c>
      <c r="F76" s="22">
        <v>655</v>
      </c>
      <c r="G76" s="22">
        <v>0</v>
      </c>
      <c r="H76" s="22">
        <v>1.4465699999999999</v>
      </c>
      <c r="I76" s="22">
        <f t="shared" si="9"/>
        <v>1.4465699999999999</v>
      </c>
      <c r="J76" s="36" t="s">
        <v>69</v>
      </c>
      <c r="K76" s="29">
        <v>655</v>
      </c>
      <c r="L76" s="29">
        <v>-1.6974800000000003</v>
      </c>
      <c r="M76" s="29">
        <v>-1.6974800000000003</v>
      </c>
      <c r="N76" s="29">
        <v>0</v>
      </c>
      <c r="P76" s="36"/>
      <c r="Q76" s="36">
        <v>18010200</v>
      </c>
      <c r="R76" s="36" t="s">
        <v>69</v>
      </c>
      <c r="S76" s="29">
        <v>655</v>
      </c>
      <c r="T76" s="29">
        <v>655</v>
      </c>
      <c r="U76" s="29">
        <v>0</v>
      </c>
      <c r="V76" s="29">
        <v>0</v>
      </c>
      <c r="W76" s="29">
        <v>0</v>
      </c>
      <c r="X76" s="29">
        <v>0</v>
      </c>
    </row>
    <row r="77" spans="2:24" x14ac:dyDescent="0.2">
      <c r="B77" s="36"/>
      <c r="C77" s="36">
        <v>18010300</v>
      </c>
      <c r="D77" s="36" t="s">
        <v>70</v>
      </c>
      <c r="E77" s="22">
        <v>2115</v>
      </c>
      <c r="F77" s="22">
        <v>2115</v>
      </c>
      <c r="G77" s="22">
        <v>0</v>
      </c>
      <c r="H77" s="22">
        <v>128.12664999999998</v>
      </c>
      <c r="I77" s="22">
        <f t="shared" si="9"/>
        <v>128.12664999999998</v>
      </c>
      <c r="J77" s="36" t="s">
        <v>70</v>
      </c>
      <c r="K77" s="29">
        <v>2115</v>
      </c>
      <c r="L77" s="29">
        <v>9.3559999999999999</v>
      </c>
      <c r="M77" s="29">
        <v>9.3559999999999999</v>
      </c>
      <c r="N77" s="29">
        <v>0</v>
      </c>
      <c r="P77" s="36"/>
      <c r="Q77" s="36">
        <v>18010300</v>
      </c>
      <c r="R77" s="36" t="s">
        <v>70</v>
      </c>
      <c r="S77" s="29">
        <v>2115</v>
      </c>
      <c r="T77" s="29">
        <v>2115</v>
      </c>
      <c r="U77" s="29">
        <v>0</v>
      </c>
      <c r="V77" s="29">
        <v>0</v>
      </c>
      <c r="W77" s="29">
        <v>0</v>
      </c>
      <c r="X77" s="29">
        <v>0</v>
      </c>
    </row>
    <row r="78" spans="2:24" x14ac:dyDescent="0.2">
      <c r="B78" s="36"/>
      <c r="C78" s="36">
        <v>18010400</v>
      </c>
      <c r="D78" s="36" t="s">
        <v>71</v>
      </c>
      <c r="E78" s="22">
        <v>2228</v>
      </c>
      <c r="F78" s="22">
        <v>2228</v>
      </c>
      <c r="G78" s="22">
        <v>557</v>
      </c>
      <c r="H78" s="22">
        <v>695.13788999999997</v>
      </c>
      <c r="I78" s="22">
        <f t="shared" si="9"/>
        <v>138.13788999999997</v>
      </c>
      <c r="J78" s="36" t="s">
        <v>71</v>
      </c>
      <c r="K78" s="29">
        <v>2228</v>
      </c>
      <c r="L78" s="29">
        <v>113.66428000000003</v>
      </c>
      <c r="M78" s="29">
        <v>113.66428000000003</v>
      </c>
      <c r="N78" s="29">
        <v>0</v>
      </c>
      <c r="P78" s="36"/>
      <c r="Q78" s="36">
        <v>18010400</v>
      </c>
      <c r="R78" s="36" t="s">
        <v>71</v>
      </c>
      <c r="S78" s="29">
        <v>2228</v>
      </c>
      <c r="T78" s="29">
        <v>2228</v>
      </c>
      <c r="U78" s="29">
        <v>0</v>
      </c>
      <c r="V78" s="29">
        <v>1.2249300000000001</v>
      </c>
      <c r="W78" s="29">
        <v>1.2249300000000001</v>
      </c>
      <c r="X78" s="29">
        <v>0</v>
      </c>
    </row>
    <row r="79" spans="2:24" x14ac:dyDescent="0.2">
      <c r="B79" s="36"/>
      <c r="C79" s="36">
        <v>18010500</v>
      </c>
      <c r="D79" s="36" t="s">
        <v>72</v>
      </c>
      <c r="E79" s="22">
        <v>3904</v>
      </c>
      <c r="F79" s="22">
        <v>3904</v>
      </c>
      <c r="G79" s="22">
        <v>976</v>
      </c>
      <c r="H79" s="22">
        <v>1006.7146</v>
      </c>
      <c r="I79" s="22">
        <f t="shared" si="9"/>
        <v>30.714600000000019</v>
      </c>
      <c r="J79" s="36" t="s">
        <v>72</v>
      </c>
      <c r="K79" s="29">
        <v>3904</v>
      </c>
      <c r="L79" s="29">
        <v>369.60871999999995</v>
      </c>
      <c r="M79" s="29">
        <v>43.608719999999948</v>
      </c>
      <c r="N79" s="29">
        <v>113.37690797546011</v>
      </c>
      <c r="P79" s="36"/>
      <c r="Q79" s="36">
        <v>18010500</v>
      </c>
      <c r="R79" s="36" t="s">
        <v>72</v>
      </c>
      <c r="S79" s="29">
        <v>3904</v>
      </c>
      <c r="T79" s="29">
        <v>3904</v>
      </c>
      <c r="U79" s="29">
        <v>10.516129032258064</v>
      </c>
      <c r="V79" s="29">
        <v>49.858220000000003</v>
      </c>
      <c r="W79" s="29">
        <v>39.342090967741939</v>
      </c>
      <c r="X79" s="29">
        <v>474.11190797546016</v>
      </c>
    </row>
    <row r="80" spans="2:24" x14ac:dyDescent="0.2">
      <c r="B80" s="36"/>
      <c r="C80" s="36">
        <v>18010600</v>
      </c>
      <c r="D80" s="36" t="s">
        <v>73</v>
      </c>
      <c r="E80" s="22">
        <v>9954</v>
      </c>
      <c r="F80" s="22">
        <v>9954</v>
      </c>
      <c r="G80" s="22">
        <v>2488.5</v>
      </c>
      <c r="H80" s="22">
        <v>3073.4686499999998</v>
      </c>
      <c r="I80" s="22">
        <f t="shared" si="9"/>
        <v>584.9686499999998</v>
      </c>
      <c r="J80" s="36" t="s">
        <v>73</v>
      </c>
      <c r="K80" s="29">
        <v>9954</v>
      </c>
      <c r="L80" s="29">
        <v>1075.3737599999999</v>
      </c>
      <c r="M80" s="29">
        <v>245.87375999999995</v>
      </c>
      <c r="N80" s="29">
        <v>129.6412007233273</v>
      </c>
      <c r="P80" s="36"/>
      <c r="Q80" s="36">
        <v>18010600</v>
      </c>
      <c r="R80" s="36" t="s">
        <v>73</v>
      </c>
      <c r="S80" s="29">
        <v>9954</v>
      </c>
      <c r="T80" s="29">
        <v>9954</v>
      </c>
      <c r="U80" s="29">
        <v>26.758064516129036</v>
      </c>
      <c r="V80" s="29">
        <v>28.074810000000003</v>
      </c>
      <c r="W80" s="29">
        <v>1.3167454838709673</v>
      </c>
      <c r="X80" s="29">
        <v>104.92092947558771</v>
      </c>
    </row>
    <row r="81" spans="2:24" x14ac:dyDescent="0.2">
      <c r="B81" s="36"/>
      <c r="C81" s="36">
        <v>18010700</v>
      </c>
      <c r="D81" s="36" t="s">
        <v>74</v>
      </c>
      <c r="E81" s="22">
        <v>1217</v>
      </c>
      <c r="F81" s="22">
        <v>1217</v>
      </c>
      <c r="G81" s="22">
        <v>0</v>
      </c>
      <c r="H81" s="22">
        <v>38.708469999999998</v>
      </c>
      <c r="I81" s="22">
        <f t="shared" si="9"/>
        <v>38.708469999999998</v>
      </c>
      <c r="J81" s="36" t="s">
        <v>74</v>
      </c>
      <c r="K81" s="29">
        <v>1217</v>
      </c>
      <c r="L81" s="29">
        <v>10.46373</v>
      </c>
      <c r="M81" s="29">
        <v>10.46373</v>
      </c>
      <c r="N81" s="29">
        <v>0</v>
      </c>
      <c r="P81" s="36"/>
      <c r="Q81" s="36">
        <v>18010700</v>
      </c>
      <c r="R81" s="36" t="s">
        <v>74</v>
      </c>
      <c r="S81" s="29">
        <v>1217</v>
      </c>
      <c r="T81" s="29">
        <v>1217</v>
      </c>
      <c r="U81" s="29">
        <v>0</v>
      </c>
      <c r="V81" s="29">
        <v>1.244E-2</v>
      </c>
      <c r="W81" s="29">
        <v>1.244E-2</v>
      </c>
      <c r="X81" s="29">
        <v>0</v>
      </c>
    </row>
    <row r="82" spans="2:24" x14ac:dyDescent="0.2">
      <c r="B82" s="36"/>
      <c r="C82" s="36">
        <v>18010900</v>
      </c>
      <c r="D82" s="36" t="s">
        <v>75</v>
      </c>
      <c r="E82" s="22">
        <v>1825</v>
      </c>
      <c r="F82" s="22">
        <v>1825</v>
      </c>
      <c r="G82" s="22">
        <v>270</v>
      </c>
      <c r="H82" s="22">
        <v>366.21165000000002</v>
      </c>
      <c r="I82" s="22">
        <f t="shared" si="9"/>
        <v>96.21165000000002</v>
      </c>
      <c r="J82" s="36" t="s">
        <v>75</v>
      </c>
      <c r="K82" s="29">
        <v>1825</v>
      </c>
      <c r="L82" s="29">
        <v>90.509450000000015</v>
      </c>
      <c r="M82" s="29">
        <v>0.50945000000001528</v>
      </c>
      <c r="N82" s="29">
        <v>100.56605555555558</v>
      </c>
      <c r="P82" s="36"/>
      <c r="Q82" s="36">
        <v>18010900</v>
      </c>
      <c r="R82" s="36" t="s">
        <v>75</v>
      </c>
      <c r="S82" s="29">
        <v>1825</v>
      </c>
      <c r="T82" s="29">
        <v>1825</v>
      </c>
      <c r="U82" s="29">
        <v>2.9032258064516125</v>
      </c>
      <c r="V82" s="29">
        <v>12.83032</v>
      </c>
      <c r="W82" s="29">
        <v>9.9270941935483883</v>
      </c>
      <c r="X82" s="29">
        <v>441.93324444444454</v>
      </c>
    </row>
    <row r="83" spans="2:24" x14ac:dyDescent="0.2">
      <c r="B83" s="36"/>
      <c r="C83" s="36">
        <v>18011100</v>
      </c>
      <c r="D83" s="36" t="s">
        <v>76</v>
      </c>
      <c r="E83" s="22">
        <v>25</v>
      </c>
      <c r="F83" s="22">
        <v>25</v>
      </c>
      <c r="G83" s="22">
        <v>6</v>
      </c>
      <c r="H83" s="22">
        <v>6.25</v>
      </c>
      <c r="I83" s="22">
        <f t="shared" si="9"/>
        <v>0.25</v>
      </c>
      <c r="J83" s="36" t="s">
        <v>76</v>
      </c>
      <c r="K83" s="29">
        <v>25</v>
      </c>
      <c r="L83" s="29">
        <v>0</v>
      </c>
      <c r="M83" s="29">
        <v>-2</v>
      </c>
      <c r="N83" s="29">
        <v>0</v>
      </c>
      <c r="P83" s="36"/>
      <c r="Q83" s="36">
        <v>18011100</v>
      </c>
      <c r="R83" s="36" t="s">
        <v>76</v>
      </c>
      <c r="S83" s="29">
        <v>25</v>
      </c>
      <c r="T83" s="29">
        <v>25</v>
      </c>
      <c r="U83" s="29">
        <v>6.4516129032258063E-2</v>
      </c>
      <c r="V83" s="29">
        <v>0</v>
      </c>
      <c r="W83" s="29">
        <v>-6.4516129032258063E-2</v>
      </c>
      <c r="X83" s="29">
        <v>0</v>
      </c>
    </row>
    <row r="84" spans="2:24" x14ac:dyDescent="0.2">
      <c r="B84" s="36"/>
      <c r="C84" s="36">
        <v>18030000</v>
      </c>
      <c r="D84" s="36" t="s">
        <v>3</v>
      </c>
      <c r="E84" s="22">
        <v>22</v>
      </c>
      <c r="F84" s="22">
        <v>22</v>
      </c>
      <c r="G84" s="22">
        <v>2</v>
      </c>
      <c r="H84" s="22">
        <v>7.31</v>
      </c>
      <c r="I84" s="22">
        <f t="shared" si="9"/>
        <v>5.31</v>
      </c>
      <c r="J84" s="36" t="s">
        <v>3</v>
      </c>
      <c r="K84" s="29">
        <v>22</v>
      </c>
      <c r="L84" s="29">
        <v>1</v>
      </c>
      <c r="M84" s="29">
        <v>-1</v>
      </c>
      <c r="N84" s="29">
        <v>50</v>
      </c>
      <c r="P84" s="36"/>
      <c r="Q84" s="36">
        <v>18030000</v>
      </c>
      <c r="R84" s="36" t="s">
        <v>3</v>
      </c>
      <c r="S84" s="29">
        <v>22</v>
      </c>
      <c r="T84" s="29">
        <v>22</v>
      </c>
      <c r="U84" s="29">
        <v>6.4516129032258063E-2</v>
      </c>
      <c r="V84" s="29">
        <v>0</v>
      </c>
      <c r="W84" s="29">
        <v>-6.4516129032258063E-2</v>
      </c>
      <c r="X84" s="29">
        <v>0</v>
      </c>
    </row>
    <row r="85" spans="2:24" x14ac:dyDescent="0.2">
      <c r="B85" s="36"/>
      <c r="C85" s="36">
        <v>18030100</v>
      </c>
      <c r="D85" s="36" t="s">
        <v>77</v>
      </c>
      <c r="E85" s="22">
        <v>12.1</v>
      </c>
      <c r="F85" s="22">
        <v>12.1</v>
      </c>
      <c r="G85" s="22">
        <v>1</v>
      </c>
      <c r="H85" s="22">
        <v>3.2</v>
      </c>
      <c r="I85" s="22">
        <f t="shared" si="9"/>
        <v>2.2000000000000002</v>
      </c>
      <c r="J85" s="36" t="s">
        <v>77</v>
      </c>
      <c r="K85" s="29">
        <v>12.1</v>
      </c>
      <c r="L85" s="29">
        <v>0</v>
      </c>
      <c r="M85" s="29">
        <v>-1</v>
      </c>
      <c r="N85" s="29">
        <v>0</v>
      </c>
      <c r="P85" s="36"/>
      <c r="Q85" s="36">
        <v>18030100</v>
      </c>
      <c r="R85" s="36" t="s">
        <v>77</v>
      </c>
      <c r="S85" s="29">
        <v>12.1</v>
      </c>
      <c r="T85" s="29">
        <v>12.1</v>
      </c>
      <c r="U85" s="29">
        <v>3.2258064516129031E-2</v>
      </c>
      <c r="V85" s="29">
        <v>0</v>
      </c>
      <c r="W85" s="29">
        <v>-3.2258064516129031E-2</v>
      </c>
      <c r="X85" s="29">
        <v>0</v>
      </c>
    </row>
    <row r="86" spans="2:24" x14ac:dyDescent="0.2">
      <c r="B86" s="36"/>
      <c r="C86" s="36">
        <v>18030200</v>
      </c>
      <c r="D86" s="36" t="s">
        <v>78</v>
      </c>
      <c r="E86" s="22">
        <v>9.9</v>
      </c>
      <c r="F86" s="22">
        <v>9.9</v>
      </c>
      <c r="G86" s="22">
        <v>1</v>
      </c>
      <c r="H86" s="22">
        <v>4.1100000000000003</v>
      </c>
      <c r="I86" s="22">
        <f t="shared" si="9"/>
        <v>3.1100000000000003</v>
      </c>
      <c r="J86" s="36" t="s">
        <v>78</v>
      </c>
      <c r="K86" s="29">
        <v>9.9</v>
      </c>
      <c r="L86" s="29">
        <v>1</v>
      </c>
      <c r="M86" s="29">
        <v>0</v>
      </c>
      <c r="N86" s="29">
        <v>100</v>
      </c>
      <c r="P86" s="36"/>
      <c r="Q86" s="36">
        <v>18030200</v>
      </c>
      <c r="R86" s="36" t="s">
        <v>78</v>
      </c>
      <c r="S86" s="29">
        <v>9.9</v>
      </c>
      <c r="T86" s="29">
        <v>9.9</v>
      </c>
      <c r="U86" s="29">
        <v>3.2258064516129031E-2</v>
      </c>
      <c r="V86" s="29">
        <v>0</v>
      </c>
      <c r="W86" s="29">
        <v>-3.2258064516129031E-2</v>
      </c>
      <c r="X86" s="29">
        <v>0</v>
      </c>
    </row>
    <row r="87" spans="2:24" x14ac:dyDescent="0.2">
      <c r="B87" s="36"/>
      <c r="C87" s="36">
        <v>18050000</v>
      </c>
      <c r="D87" s="36" t="s">
        <v>79</v>
      </c>
      <c r="E87" s="22">
        <v>34200</v>
      </c>
      <c r="F87" s="22">
        <v>34200</v>
      </c>
      <c r="G87" s="22">
        <v>7830</v>
      </c>
      <c r="H87" s="22">
        <v>9749.7914899999996</v>
      </c>
      <c r="I87" s="22">
        <f t="shared" si="9"/>
        <v>1919.7914899999996</v>
      </c>
      <c r="J87" s="36" t="s">
        <v>79</v>
      </c>
      <c r="K87" s="29">
        <v>34200</v>
      </c>
      <c r="L87" s="29">
        <v>1071.0308399999999</v>
      </c>
      <c r="M87" s="29">
        <v>-1308.9691600000001</v>
      </c>
      <c r="N87" s="29">
        <v>45.001295798319326</v>
      </c>
      <c r="P87" s="36"/>
      <c r="Q87" s="36">
        <v>18050000</v>
      </c>
      <c r="R87" s="36" t="s">
        <v>79</v>
      </c>
      <c r="S87" s="29">
        <v>34200</v>
      </c>
      <c r="T87" s="29">
        <v>34200</v>
      </c>
      <c r="U87" s="29">
        <v>76.774193548387089</v>
      </c>
      <c r="V87" s="29">
        <v>78.985780000000005</v>
      </c>
      <c r="W87" s="29">
        <v>2.2115864516129164</v>
      </c>
      <c r="X87" s="29">
        <v>102.88063781512606</v>
      </c>
    </row>
    <row r="88" spans="2:24" x14ac:dyDescent="0.2">
      <c r="B88" s="36"/>
      <c r="C88" s="36">
        <v>18050300</v>
      </c>
      <c r="D88" s="36" t="s">
        <v>80</v>
      </c>
      <c r="E88" s="22">
        <v>2087</v>
      </c>
      <c r="F88" s="22">
        <v>2087</v>
      </c>
      <c r="G88" s="22">
        <v>410</v>
      </c>
      <c r="H88" s="22">
        <v>596.7704</v>
      </c>
      <c r="I88" s="22">
        <f t="shared" si="9"/>
        <v>186.7704</v>
      </c>
      <c r="J88" s="36" t="s">
        <v>80</v>
      </c>
      <c r="K88" s="29">
        <v>2087</v>
      </c>
      <c r="L88" s="29">
        <v>53.925249999999998</v>
      </c>
      <c r="M88" s="29">
        <v>-66.074749999999995</v>
      </c>
      <c r="N88" s="29">
        <v>44.937708333333333</v>
      </c>
      <c r="P88" s="36"/>
      <c r="Q88" s="36">
        <v>18050300</v>
      </c>
      <c r="R88" s="36" t="s">
        <v>80</v>
      </c>
      <c r="S88" s="29">
        <v>2087</v>
      </c>
      <c r="T88" s="29">
        <v>2087</v>
      </c>
      <c r="U88" s="29">
        <v>3.870967741935484</v>
      </c>
      <c r="V88" s="29">
        <v>0</v>
      </c>
      <c r="W88" s="29">
        <v>-3.870967741935484</v>
      </c>
      <c r="X88" s="29">
        <v>0</v>
      </c>
    </row>
    <row r="89" spans="2:24" x14ac:dyDescent="0.2">
      <c r="B89" s="36"/>
      <c r="C89" s="36">
        <v>18050400</v>
      </c>
      <c r="D89" s="36" t="s">
        <v>81</v>
      </c>
      <c r="E89" s="22">
        <v>24521</v>
      </c>
      <c r="F89" s="22">
        <v>24521</v>
      </c>
      <c r="G89" s="22">
        <v>6000</v>
      </c>
      <c r="H89" s="22">
        <v>7519.0377900000003</v>
      </c>
      <c r="I89" s="22">
        <f t="shared" si="9"/>
        <v>1519.0377900000003</v>
      </c>
      <c r="J89" s="36" t="s">
        <v>81</v>
      </c>
      <c r="K89" s="29">
        <v>24521</v>
      </c>
      <c r="L89" s="29">
        <v>956.94212000000016</v>
      </c>
      <c r="M89" s="29">
        <v>-843.05787999999984</v>
      </c>
      <c r="N89" s="29">
        <v>53.163451111111115</v>
      </c>
      <c r="P89" s="36"/>
      <c r="Q89" s="36">
        <v>18050400</v>
      </c>
      <c r="R89" s="36" t="s">
        <v>81</v>
      </c>
      <c r="S89" s="29">
        <v>24521</v>
      </c>
      <c r="T89" s="29">
        <v>24521</v>
      </c>
      <c r="U89" s="29">
        <v>58.064516129032256</v>
      </c>
      <c r="V89" s="29">
        <v>68.265979999999999</v>
      </c>
      <c r="W89" s="29">
        <v>10.201463870967743</v>
      </c>
      <c r="X89" s="29">
        <v>117.56918777777778</v>
      </c>
    </row>
    <row r="90" spans="2:24" x14ac:dyDescent="0.2">
      <c r="B90" s="36"/>
      <c r="C90" s="36">
        <v>18050500</v>
      </c>
      <c r="D90" s="36" t="s">
        <v>82</v>
      </c>
      <c r="E90" s="22">
        <v>7592</v>
      </c>
      <c r="F90" s="22">
        <v>7592</v>
      </c>
      <c r="G90" s="22">
        <v>1420</v>
      </c>
      <c r="H90" s="22">
        <v>1633.9833000000001</v>
      </c>
      <c r="I90" s="22">
        <f t="shared" si="9"/>
        <v>213.9833000000001</v>
      </c>
      <c r="J90" s="36" t="s">
        <v>82</v>
      </c>
      <c r="K90" s="29">
        <v>7592</v>
      </c>
      <c r="L90" s="29">
        <v>60.163469999999975</v>
      </c>
      <c r="M90" s="29">
        <v>-399.83653000000004</v>
      </c>
      <c r="N90" s="29">
        <v>13.079015217391298</v>
      </c>
      <c r="P90" s="36"/>
      <c r="Q90" s="36">
        <v>18050500</v>
      </c>
      <c r="R90" s="36" t="s">
        <v>82</v>
      </c>
      <c r="S90" s="29">
        <v>7592</v>
      </c>
      <c r="T90" s="29">
        <v>7592</v>
      </c>
      <c r="U90" s="29">
        <v>14.838709677419354</v>
      </c>
      <c r="V90" s="29">
        <v>10.719799999999999</v>
      </c>
      <c r="W90" s="29">
        <v>-4.1189096774193548</v>
      </c>
      <c r="X90" s="29">
        <v>72.242130434782609</v>
      </c>
    </row>
    <row r="91" spans="2:24" x14ac:dyDescent="0.2">
      <c r="B91" s="36"/>
      <c r="C91" s="36">
        <v>20000000</v>
      </c>
      <c r="D91" s="36" t="s">
        <v>83</v>
      </c>
      <c r="E91" s="22">
        <v>2906.7</v>
      </c>
      <c r="F91" s="22">
        <v>2906.7</v>
      </c>
      <c r="G91" s="22">
        <v>401</v>
      </c>
      <c r="H91" s="22">
        <v>884.83849999999995</v>
      </c>
      <c r="I91" s="22">
        <f t="shared" si="9"/>
        <v>483.83849999999995</v>
      </c>
      <c r="J91" s="36" t="s">
        <v>83</v>
      </c>
      <c r="K91" s="29">
        <v>2906.7</v>
      </c>
      <c r="L91" s="29">
        <v>124.93851000000005</v>
      </c>
      <c r="M91" s="29">
        <v>-92.061489999999949</v>
      </c>
      <c r="N91" s="29">
        <v>57.57535023041477</v>
      </c>
      <c r="P91" s="36"/>
      <c r="Q91" s="36">
        <v>20000000</v>
      </c>
      <c r="R91" s="36" t="s">
        <v>83</v>
      </c>
      <c r="S91" s="29">
        <v>2906.7</v>
      </c>
      <c r="T91" s="29">
        <v>2906.7</v>
      </c>
      <c r="U91" s="29">
        <v>7</v>
      </c>
      <c r="V91" s="29">
        <v>2.9297</v>
      </c>
      <c r="W91" s="29">
        <v>-4.0702999999999996</v>
      </c>
      <c r="X91" s="29">
        <v>41.85285714285714</v>
      </c>
    </row>
    <row r="92" spans="2:24" x14ac:dyDescent="0.2">
      <c r="B92" s="36"/>
      <c r="C92" s="36">
        <v>21000000</v>
      </c>
      <c r="D92" s="36" t="s">
        <v>84</v>
      </c>
      <c r="E92" s="22">
        <v>84.7</v>
      </c>
      <c r="F92" s="22">
        <v>84.7</v>
      </c>
      <c r="G92" s="22">
        <v>7.5</v>
      </c>
      <c r="H92" s="22">
        <v>138.39099999999999</v>
      </c>
      <c r="I92" s="22">
        <f t="shared" si="9"/>
        <v>130.89099999999999</v>
      </c>
      <c r="J92" s="36" t="s">
        <v>84</v>
      </c>
      <c r="K92" s="29">
        <v>84.7</v>
      </c>
      <c r="L92" s="29">
        <v>23.545000000000002</v>
      </c>
      <c r="M92" s="29">
        <v>21.045000000000002</v>
      </c>
      <c r="N92" s="29">
        <v>941.80000000000007</v>
      </c>
      <c r="P92" s="36"/>
      <c r="Q92" s="36">
        <v>21000000</v>
      </c>
      <c r="R92" s="36" t="s">
        <v>84</v>
      </c>
      <c r="S92" s="29">
        <v>84.7</v>
      </c>
      <c r="T92" s="29">
        <v>84.7</v>
      </c>
      <c r="U92" s="29">
        <v>8.0645161290322578E-2</v>
      </c>
      <c r="V92" s="29">
        <v>0.51</v>
      </c>
      <c r="W92" s="29">
        <v>0.42935483870967744</v>
      </c>
      <c r="X92" s="29">
        <v>632.4</v>
      </c>
    </row>
    <row r="93" spans="2:24" x14ac:dyDescent="0.2">
      <c r="B93" s="36"/>
      <c r="C93" s="36">
        <v>21010000</v>
      </c>
      <c r="D93" s="36" t="s">
        <v>85</v>
      </c>
      <c r="E93" s="22">
        <v>4.7</v>
      </c>
      <c r="F93" s="22">
        <v>4.7</v>
      </c>
      <c r="G93" s="22">
        <v>0</v>
      </c>
      <c r="H93" s="22">
        <v>11.679</v>
      </c>
      <c r="I93" s="22">
        <f t="shared" si="9"/>
        <v>11.679</v>
      </c>
      <c r="J93" s="36" t="s">
        <v>85</v>
      </c>
      <c r="K93" s="29">
        <v>4.7</v>
      </c>
      <c r="L93" s="29">
        <v>11.679</v>
      </c>
      <c r="M93" s="29">
        <v>11.679</v>
      </c>
      <c r="N93" s="29">
        <v>0</v>
      </c>
      <c r="P93" s="36"/>
      <c r="Q93" s="36">
        <v>21010000</v>
      </c>
      <c r="R93" s="36" t="s">
        <v>85</v>
      </c>
      <c r="S93" s="29">
        <v>4.7</v>
      </c>
      <c r="T93" s="29">
        <v>4.7</v>
      </c>
      <c r="U93" s="29">
        <v>0</v>
      </c>
      <c r="V93" s="29">
        <v>0</v>
      </c>
      <c r="W93" s="29">
        <v>0</v>
      </c>
      <c r="X93" s="29">
        <v>0</v>
      </c>
    </row>
    <row r="94" spans="2:24" x14ac:dyDescent="0.2">
      <c r="B94" s="36"/>
      <c r="C94" s="36">
        <v>21010300</v>
      </c>
      <c r="D94" s="36" t="s">
        <v>86</v>
      </c>
      <c r="E94" s="22">
        <v>4.7</v>
      </c>
      <c r="F94" s="22">
        <v>4.7</v>
      </c>
      <c r="G94" s="22">
        <v>0</v>
      </c>
      <c r="H94" s="22">
        <v>11.679</v>
      </c>
      <c r="I94" s="22">
        <f t="shared" si="9"/>
        <v>11.679</v>
      </c>
      <c r="J94" s="36" t="s">
        <v>86</v>
      </c>
      <c r="K94" s="29">
        <v>4.7</v>
      </c>
      <c r="L94" s="29">
        <v>11.679</v>
      </c>
      <c r="M94" s="29">
        <v>11.679</v>
      </c>
      <c r="N94" s="29">
        <v>0</v>
      </c>
      <c r="P94" s="36"/>
      <c r="Q94" s="36">
        <v>21010300</v>
      </c>
      <c r="R94" s="36" t="s">
        <v>86</v>
      </c>
      <c r="S94" s="29">
        <v>4.7</v>
      </c>
      <c r="T94" s="29">
        <v>4.7</v>
      </c>
      <c r="U94" s="29">
        <v>0</v>
      </c>
      <c r="V94" s="29">
        <v>0</v>
      </c>
      <c r="W94" s="29">
        <v>0</v>
      </c>
      <c r="X94" s="29">
        <v>0</v>
      </c>
    </row>
    <row r="95" spans="2:24" x14ac:dyDescent="0.2">
      <c r="B95" s="36"/>
      <c r="C95" s="36">
        <v>21080000</v>
      </c>
      <c r="D95" s="36" t="s">
        <v>8</v>
      </c>
      <c r="E95" s="22">
        <v>80</v>
      </c>
      <c r="F95" s="22">
        <v>80</v>
      </c>
      <c r="G95" s="22">
        <v>7.5</v>
      </c>
      <c r="H95" s="22">
        <v>126.712</v>
      </c>
      <c r="I95" s="22">
        <f t="shared" si="9"/>
        <v>119.212</v>
      </c>
      <c r="J95" s="36" t="s">
        <v>8</v>
      </c>
      <c r="K95" s="29">
        <v>80</v>
      </c>
      <c r="L95" s="29">
        <v>11.866</v>
      </c>
      <c r="M95" s="29">
        <v>9.3659999999999997</v>
      </c>
      <c r="N95" s="29">
        <v>474.63999999999993</v>
      </c>
      <c r="P95" s="36"/>
      <c r="Q95" s="36">
        <v>21080000</v>
      </c>
      <c r="R95" s="36" t="s">
        <v>8</v>
      </c>
      <c r="S95" s="29">
        <v>80</v>
      </c>
      <c r="T95" s="29">
        <v>80</v>
      </c>
      <c r="U95" s="29">
        <v>8.0645161290322578E-2</v>
      </c>
      <c r="V95" s="29">
        <v>0.51</v>
      </c>
      <c r="W95" s="29">
        <v>0.42935483870967744</v>
      </c>
      <c r="X95" s="29">
        <v>632.4</v>
      </c>
    </row>
    <row r="96" spans="2:24" x14ac:dyDescent="0.2">
      <c r="B96" s="36"/>
      <c r="C96" s="36">
        <v>21081100</v>
      </c>
      <c r="D96" s="36" t="s">
        <v>5</v>
      </c>
      <c r="E96" s="22">
        <v>30</v>
      </c>
      <c r="F96" s="22">
        <v>30</v>
      </c>
      <c r="G96" s="22">
        <v>7.5</v>
      </c>
      <c r="H96" s="22">
        <v>119.91200000000001</v>
      </c>
      <c r="I96" s="22">
        <f t="shared" si="9"/>
        <v>112.41200000000001</v>
      </c>
      <c r="J96" s="36" t="s">
        <v>5</v>
      </c>
      <c r="K96" s="29">
        <v>30</v>
      </c>
      <c r="L96" s="29">
        <v>11.866</v>
      </c>
      <c r="M96" s="29">
        <v>9.3659999999999997</v>
      </c>
      <c r="N96" s="29">
        <v>474.63999999999993</v>
      </c>
      <c r="P96" s="36"/>
      <c r="Q96" s="36">
        <v>21081100</v>
      </c>
      <c r="R96" s="36" t="s">
        <v>5</v>
      </c>
      <c r="S96" s="29">
        <v>30</v>
      </c>
      <c r="T96" s="29">
        <v>30</v>
      </c>
      <c r="U96" s="29">
        <v>8.0645161290322578E-2</v>
      </c>
      <c r="V96" s="29">
        <v>0.51</v>
      </c>
      <c r="W96" s="29">
        <v>0.42935483870967744</v>
      </c>
      <c r="X96" s="29">
        <v>632.4</v>
      </c>
    </row>
    <row r="97" spans="2:24" x14ac:dyDescent="0.2">
      <c r="B97" s="36"/>
      <c r="C97" s="36">
        <v>21081500</v>
      </c>
      <c r="D97" s="36" t="s">
        <v>34</v>
      </c>
      <c r="E97" s="22">
        <v>50</v>
      </c>
      <c r="F97" s="22">
        <v>50</v>
      </c>
      <c r="G97" s="22">
        <v>0</v>
      </c>
      <c r="H97" s="22">
        <v>6.8</v>
      </c>
      <c r="I97" s="22">
        <f t="shared" si="9"/>
        <v>6.8</v>
      </c>
      <c r="J97" s="36" t="s">
        <v>34</v>
      </c>
      <c r="K97" s="29">
        <v>50</v>
      </c>
      <c r="L97" s="29">
        <v>0</v>
      </c>
      <c r="M97" s="29">
        <v>0</v>
      </c>
      <c r="N97" s="29">
        <v>0</v>
      </c>
      <c r="P97" s="36"/>
      <c r="Q97" s="36">
        <v>21081500</v>
      </c>
      <c r="R97" s="36" t="s">
        <v>34</v>
      </c>
      <c r="S97" s="29">
        <v>50</v>
      </c>
      <c r="T97" s="29">
        <v>50</v>
      </c>
      <c r="U97" s="29">
        <v>0</v>
      </c>
      <c r="V97" s="29">
        <v>0</v>
      </c>
      <c r="W97" s="29">
        <v>0</v>
      </c>
      <c r="X97" s="29">
        <v>0</v>
      </c>
    </row>
    <row r="98" spans="2:24" x14ac:dyDescent="0.2">
      <c r="B98" s="36"/>
      <c r="C98" s="36">
        <v>22000000</v>
      </c>
      <c r="D98" s="36" t="s">
        <v>87</v>
      </c>
      <c r="E98" s="22">
        <v>2742</v>
      </c>
      <c r="F98" s="22">
        <v>2742</v>
      </c>
      <c r="G98" s="22">
        <v>364.2</v>
      </c>
      <c r="H98" s="22">
        <v>682.43663000000004</v>
      </c>
      <c r="I98" s="22">
        <f t="shared" si="9"/>
        <v>318.23663000000005</v>
      </c>
      <c r="J98" s="36" t="s">
        <v>87</v>
      </c>
      <c r="K98" s="29">
        <v>2742</v>
      </c>
      <c r="L98" s="29">
        <v>99.412310000000033</v>
      </c>
      <c r="M98" s="29">
        <v>-92.787689999999955</v>
      </c>
      <c r="N98" s="29">
        <v>51.723366285119688</v>
      </c>
      <c r="P98" s="36"/>
      <c r="Q98" s="36">
        <v>22000000</v>
      </c>
      <c r="R98" s="36" t="s">
        <v>87</v>
      </c>
      <c r="S98" s="29">
        <v>2742</v>
      </c>
      <c r="T98" s="29">
        <v>2742</v>
      </c>
      <c r="U98" s="29">
        <v>6.2</v>
      </c>
      <c r="V98" s="29">
        <v>2.4196999999999997</v>
      </c>
      <c r="W98" s="29">
        <v>-3.7803000000000004</v>
      </c>
      <c r="X98" s="29">
        <v>39.027419354838706</v>
      </c>
    </row>
    <row r="99" spans="2:24" x14ac:dyDescent="0.2">
      <c r="B99" s="36"/>
      <c r="C99" s="36">
        <v>22010000</v>
      </c>
      <c r="D99" s="36" t="s">
        <v>88</v>
      </c>
      <c r="E99" s="22">
        <v>2615</v>
      </c>
      <c r="F99" s="22">
        <v>2615</v>
      </c>
      <c r="G99" s="22">
        <v>332.4</v>
      </c>
      <c r="H99" s="22">
        <v>617.42830000000004</v>
      </c>
      <c r="I99" s="22">
        <f t="shared" si="9"/>
        <v>285.02830000000006</v>
      </c>
      <c r="J99" s="36" t="s">
        <v>88</v>
      </c>
      <c r="K99" s="29">
        <v>2615</v>
      </c>
      <c r="L99" s="29">
        <v>77.159820000000067</v>
      </c>
      <c r="M99" s="29">
        <v>-103.24017999999994</v>
      </c>
      <c r="N99" s="29">
        <v>42.771518847006689</v>
      </c>
      <c r="P99" s="36"/>
      <c r="Q99" s="36">
        <v>22010000</v>
      </c>
      <c r="R99" s="36" t="s">
        <v>88</v>
      </c>
      <c r="S99" s="29">
        <v>2615</v>
      </c>
      <c r="T99" s="29">
        <v>2615</v>
      </c>
      <c r="U99" s="29">
        <v>5.8193548387096783</v>
      </c>
      <c r="V99" s="29">
        <v>0.14460000000000001</v>
      </c>
      <c r="W99" s="29">
        <v>-5.6747548387096787</v>
      </c>
      <c r="X99" s="29">
        <v>2.4848115299334808</v>
      </c>
    </row>
    <row r="100" spans="2:24" x14ac:dyDescent="0.2">
      <c r="B100" s="36"/>
      <c r="C100" s="36">
        <v>22010300</v>
      </c>
      <c r="D100" s="36" t="s">
        <v>89</v>
      </c>
      <c r="E100" s="22">
        <v>85</v>
      </c>
      <c r="F100" s="22">
        <v>85</v>
      </c>
      <c r="G100" s="22">
        <v>15</v>
      </c>
      <c r="H100" s="22">
        <v>18.329999999999998</v>
      </c>
      <c r="I100" s="22">
        <f t="shared" si="9"/>
        <v>3.3299999999999983</v>
      </c>
      <c r="J100" s="36" t="s">
        <v>89</v>
      </c>
      <c r="K100" s="29">
        <v>85</v>
      </c>
      <c r="L100" s="29">
        <v>0</v>
      </c>
      <c r="M100" s="29">
        <v>-5</v>
      </c>
      <c r="N100" s="29">
        <v>0</v>
      </c>
      <c r="P100" s="36"/>
      <c r="Q100" s="36">
        <v>22010300</v>
      </c>
      <c r="R100" s="36" t="s">
        <v>89</v>
      </c>
      <c r="S100" s="29">
        <v>85</v>
      </c>
      <c r="T100" s="29">
        <v>85</v>
      </c>
      <c r="U100" s="29">
        <v>0.16129032258064516</v>
      </c>
      <c r="V100" s="29">
        <v>0</v>
      </c>
      <c r="W100" s="29">
        <v>-0.16129032258064516</v>
      </c>
      <c r="X100" s="29">
        <v>0</v>
      </c>
    </row>
    <row r="101" spans="2:24" x14ac:dyDescent="0.2">
      <c r="B101" s="36"/>
      <c r="C101" s="36">
        <v>22012500</v>
      </c>
      <c r="D101" s="36" t="s">
        <v>6</v>
      </c>
      <c r="E101" s="22">
        <v>1800</v>
      </c>
      <c r="F101" s="22">
        <v>1800</v>
      </c>
      <c r="G101" s="22">
        <v>249</v>
      </c>
      <c r="H101" s="22">
        <v>503.7183</v>
      </c>
      <c r="I101" s="22">
        <f t="shared" si="9"/>
        <v>254.7183</v>
      </c>
      <c r="J101" s="36" t="s">
        <v>6</v>
      </c>
      <c r="K101" s="29">
        <v>1800</v>
      </c>
      <c r="L101" s="29">
        <v>78.839820000000003</v>
      </c>
      <c r="M101" s="29">
        <v>-59.160179999999997</v>
      </c>
      <c r="N101" s="29">
        <v>57.13030434782609</v>
      </c>
      <c r="P101" s="36"/>
      <c r="Q101" s="36">
        <v>22012500</v>
      </c>
      <c r="R101" s="36" t="s">
        <v>6</v>
      </c>
      <c r="S101" s="29">
        <v>1800</v>
      </c>
      <c r="T101" s="29">
        <v>1800</v>
      </c>
      <c r="U101" s="29">
        <v>4.4516129032258069</v>
      </c>
      <c r="V101" s="29">
        <v>0.14460000000000001</v>
      </c>
      <c r="W101" s="29">
        <v>-4.3070129032258073</v>
      </c>
      <c r="X101" s="29">
        <v>3.2482608695652173</v>
      </c>
    </row>
    <row r="102" spans="2:24" x14ac:dyDescent="0.2">
      <c r="B102" s="36"/>
      <c r="C102" s="36">
        <v>22012600</v>
      </c>
      <c r="D102" s="36" t="s">
        <v>90</v>
      </c>
      <c r="E102" s="22">
        <v>730</v>
      </c>
      <c r="F102" s="22">
        <v>730</v>
      </c>
      <c r="G102" s="22">
        <v>68.400000000000006</v>
      </c>
      <c r="H102" s="22">
        <v>95.38</v>
      </c>
      <c r="I102" s="22">
        <f t="shared" si="9"/>
        <v>26.97999999999999</v>
      </c>
      <c r="J102" s="36" t="s">
        <v>90</v>
      </c>
      <c r="K102" s="29">
        <v>730</v>
      </c>
      <c r="L102" s="29">
        <v>-1.68</v>
      </c>
      <c r="M102" s="29">
        <v>-39.08</v>
      </c>
      <c r="N102" s="29">
        <v>-4.4919786096256686</v>
      </c>
      <c r="P102" s="36"/>
      <c r="Q102" s="36">
        <v>22012600</v>
      </c>
      <c r="R102" s="36" t="s">
        <v>90</v>
      </c>
      <c r="S102" s="29">
        <v>730</v>
      </c>
      <c r="T102" s="29">
        <v>730</v>
      </c>
      <c r="U102" s="29">
        <v>1.2064516129032259</v>
      </c>
      <c r="V102" s="29">
        <v>0</v>
      </c>
      <c r="W102" s="29">
        <v>-1.2064516129032259</v>
      </c>
      <c r="X102" s="29">
        <v>0</v>
      </c>
    </row>
    <row r="103" spans="2:24" x14ac:dyDescent="0.2">
      <c r="B103" s="36"/>
      <c r="C103" s="36">
        <v>22080000</v>
      </c>
      <c r="D103" s="36" t="s">
        <v>91</v>
      </c>
      <c r="E103" s="22">
        <v>60</v>
      </c>
      <c r="F103" s="22">
        <v>60</v>
      </c>
      <c r="G103" s="22">
        <v>15</v>
      </c>
      <c r="H103" s="22">
        <v>57.147150000000003</v>
      </c>
      <c r="I103" s="22">
        <f t="shared" si="9"/>
        <v>42.147150000000003</v>
      </c>
      <c r="J103" s="36" t="s">
        <v>91</v>
      </c>
      <c r="K103" s="29">
        <v>60</v>
      </c>
      <c r="L103" s="29">
        <v>22.115980000000004</v>
      </c>
      <c r="M103" s="29">
        <v>17.115980000000004</v>
      </c>
      <c r="N103" s="29">
        <v>442.31960000000009</v>
      </c>
      <c r="P103" s="36"/>
      <c r="Q103" s="36">
        <v>22080000</v>
      </c>
      <c r="R103" s="36" t="s">
        <v>91</v>
      </c>
      <c r="S103" s="29">
        <v>60</v>
      </c>
      <c r="T103" s="29">
        <v>60</v>
      </c>
      <c r="U103" s="29">
        <v>0.16129032258064516</v>
      </c>
      <c r="V103" s="29">
        <v>2.2751000000000001</v>
      </c>
      <c r="W103" s="29">
        <v>2.1138096774193551</v>
      </c>
      <c r="X103" s="29">
        <v>1410.5620000000001</v>
      </c>
    </row>
    <row r="104" spans="2:24" x14ac:dyDescent="0.2">
      <c r="B104" s="36"/>
      <c r="C104" s="36">
        <v>22080400</v>
      </c>
      <c r="D104" s="36" t="s">
        <v>92</v>
      </c>
      <c r="E104" s="22">
        <v>60</v>
      </c>
      <c r="F104" s="22">
        <v>60</v>
      </c>
      <c r="G104" s="22">
        <v>15</v>
      </c>
      <c r="H104" s="22">
        <v>57.147150000000003</v>
      </c>
      <c r="I104" s="22">
        <f t="shared" si="9"/>
        <v>42.147150000000003</v>
      </c>
      <c r="J104" s="36" t="s">
        <v>92</v>
      </c>
      <c r="K104" s="29">
        <v>60</v>
      </c>
      <c r="L104" s="29">
        <v>22.115980000000004</v>
      </c>
      <c r="M104" s="29">
        <v>17.115980000000004</v>
      </c>
      <c r="N104" s="29">
        <v>442.31960000000009</v>
      </c>
      <c r="P104" s="36"/>
      <c r="Q104" s="36">
        <v>22080400</v>
      </c>
      <c r="R104" s="36" t="s">
        <v>92</v>
      </c>
      <c r="S104" s="29">
        <v>60</v>
      </c>
      <c r="T104" s="29">
        <v>60</v>
      </c>
      <c r="U104" s="29">
        <v>0.16129032258064516</v>
      </c>
      <c r="V104" s="29">
        <v>2.2751000000000001</v>
      </c>
      <c r="W104" s="29">
        <v>2.1138096774193551</v>
      </c>
      <c r="X104" s="29">
        <v>1410.5620000000001</v>
      </c>
    </row>
    <row r="105" spans="2:24" x14ac:dyDescent="0.2">
      <c r="B105" s="36"/>
      <c r="C105" s="36">
        <v>22090000</v>
      </c>
      <c r="D105" s="36" t="s">
        <v>7</v>
      </c>
      <c r="E105" s="22">
        <v>60</v>
      </c>
      <c r="F105" s="22">
        <v>60</v>
      </c>
      <c r="G105" s="22">
        <v>15</v>
      </c>
      <c r="H105" s="22">
        <v>7.5593199999999996</v>
      </c>
      <c r="I105" s="22">
        <f t="shared" si="9"/>
        <v>-7.4406800000000004</v>
      </c>
      <c r="J105" s="36" t="s">
        <v>7</v>
      </c>
      <c r="K105" s="29">
        <v>60</v>
      </c>
      <c r="L105" s="29">
        <v>0.1365099999999993</v>
      </c>
      <c r="M105" s="29">
        <v>-4.8634900000000005</v>
      </c>
      <c r="N105" s="29">
        <v>2.7301999999999862</v>
      </c>
      <c r="P105" s="36"/>
      <c r="Q105" s="36">
        <v>22090000</v>
      </c>
      <c r="R105" s="36" t="s">
        <v>7</v>
      </c>
      <c r="S105" s="29">
        <v>60</v>
      </c>
      <c r="T105" s="29">
        <v>60</v>
      </c>
      <c r="U105" s="29">
        <v>0.16129032258064518</v>
      </c>
      <c r="V105" s="29">
        <v>0</v>
      </c>
      <c r="W105" s="29">
        <v>-0.16129032258064518</v>
      </c>
      <c r="X105" s="29">
        <v>0</v>
      </c>
    </row>
    <row r="106" spans="2:24" x14ac:dyDescent="0.2">
      <c r="B106" s="36"/>
      <c r="C106" s="36">
        <v>22090100</v>
      </c>
      <c r="D106" s="36" t="s">
        <v>93</v>
      </c>
      <c r="E106" s="22">
        <v>44.4</v>
      </c>
      <c r="F106" s="22">
        <v>44.4</v>
      </c>
      <c r="G106" s="22">
        <v>11.1</v>
      </c>
      <c r="H106" s="22">
        <v>5.1793199999999997</v>
      </c>
      <c r="I106" s="22">
        <f t="shared" si="9"/>
        <v>-5.9206799999999999</v>
      </c>
      <c r="J106" s="36" t="s">
        <v>93</v>
      </c>
      <c r="K106" s="29">
        <v>44.4</v>
      </c>
      <c r="L106" s="29">
        <v>0.10250999999999931</v>
      </c>
      <c r="M106" s="29">
        <v>-3.597490000000001</v>
      </c>
      <c r="N106" s="29">
        <v>2.7705405405405217</v>
      </c>
      <c r="P106" s="36"/>
      <c r="Q106" s="36">
        <v>22090100</v>
      </c>
      <c r="R106" s="36" t="s">
        <v>93</v>
      </c>
      <c r="S106" s="29">
        <v>44.4</v>
      </c>
      <c r="T106" s="29">
        <v>44.4</v>
      </c>
      <c r="U106" s="29">
        <v>0.11935483870967742</v>
      </c>
      <c r="V106" s="29">
        <v>0</v>
      </c>
      <c r="W106" s="29">
        <v>-0.11935483870967742</v>
      </c>
      <c r="X106" s="29">
        <v>0</v>
      </c>
    </row>
    <row r="107" spans="2:24" x14ac:dyDescent="0.2">
      <c r="B107" s="36"/>
      <c r="C107" s="36">
        <v>22090400</v>
      </c>
      <c r="D107" s="36" t="s">
        <v>94</v>
      </c>
      <c r="E107" s="22">
        <v>15.6</v>
      </c>
      <c r="F107" s="22">
        <v>15.6</v>
      </c>
      <c r="G107" s="22">
        <v>3.9</v>
      </c>
      <c r="H107" s="22">
        <v>2.38</v>
      </c>
      <c r="I107" s="22">
        <f t="shared" si="9"/>
        <v>-1.52</v>
      </c>
      <c r="J107" s="36" t="s">
        <v>94</v>
      </c>
      <c r="K107" s="29">
        <v>15.6</v>
      </c>
      <c r="L107" s="29">
        <v>3.4000000000000002E-2</v>
      </c>
      <c r="M107" s="29">
        <v>-1.266</v>
      </c>
      <c r="N107" s="29">
        <v>2.6153846153846154</v>
      </c>
      <c r="P107" s="36"/>
      <c r="Q107" s="36">
        <v>22090400</v>
      </c>
      <c r="R107" s="36" t="s">
        <v>94</v>
      </c>
      <c r="S107" s="29">
        <v>15.6</v>
      </c>
      <c r="T107" s="29">
        <v>15.6</v>
      </c>
      <c r="U107" s="29">
        <v>4.1935483870967745E-2</v>
      </c>
      <c r="V107" s="29">
        <v>0</v>
      </c>
      <c r="W107" s="29">
        <v>-4.1935483870967745E-2</v>
      </c>
      <c r="X107" s="29">
        <v>0</v>
      </c>
    </row>
    <row r="108" spans="2:24" x14ac:dyDescent="0.2">
      <c r="B108" s="36"/>
      <c r="C108" s="36">
        <v>22130000</v>
      </c>
      <c r="D108" s="36" t="s">
        <v>95</v>
      </c>
      <c r="E108" s="22">
        <v>7</v>
      </c>
      <c r="F108" s="22">
        <v>7</v>
      </c>
      <c r="G108" s="22">
        <v>1.8</v>
      </c>
      <c r="H108" s="22">
        <v>0.30186000000000002</v>
      </c>
      <c r="I108" s="22">
        <f t="shared" si="9"/>
        <v>-1.49814</v>
      </c>
      <c r="J108" s="36" t="s">
        <v>95</v>
      </c>
      <c r="K108" s="29">
        <v>7</v>
      </c>
      <c r="L108" s="29">
        <v>0</v>
      </c>
      <c r="M108" s="29">
        <v>-1.8</v>
      </c>
      <c r="N108" s="29">
        <v>0</v>
      </c>
      <c r="P108" s="36"/>
      <c r="Q108" s="36">
        <v>22130000</v>
      </c>
      <c r="R108" s="36" t="s">
        <v>95</v>
      </c>
      <c r="S108" s="29">
        <v>7</v>
      </c>
      <c r="T108" s="29">
        <v>7</v>
      </c>
      <c r="U108" s="29">
        <v>5.8064516129032254E-2</v>
      </c>
      <c r="V108" s="29">
        <v>0</v>
      </c>
      <c r="W108" s="29">
        <v>-5.8064516129032254E-2</v>
      </c>
      <c r="X108" s="29">
        <v>0</v>
      </c>
    </row>
    <row r="109" spans="2:24" x14ac:dyDescent="0.2">
      <c r="B109" s="36"/>
      <c r="C109" s="36">
        <v>24000000</v>
      </c>
      <c r="D109" s="36" t="s">
        <v>96</v>
      </c>
      <c r="E109" s="22">
        <v>80</v>
      </c>
      <c r="F109" s="22">
        <v>80</v>
      </c>
      <c r="G109" s="22">
        <v>29.3</v>
      </c>
      <c r="H109" s="22">
        <v>64.010869999999997</v>
      </c>
      <c r="I109" s="22">
        <f t="shared" si="9"/>
        <v>34.71087</v>
      </c>
      <c r="J109" s="36" t="s">
        <v>96</v>
      </c>
      <c r="K109" s="29">
        <v>80</v>
      </c>
      <c r="L109" s="29">
        <v>1.9812000000000043</v>
      </c>
      <c r="M109" s="29">
        <v>-20.318799999999996</v>
      </c>
      <c r="N109" s="29">
        <v>8.8843049327354464</v>
      </c>
      <c r="P109" s="36"/>
      <c r="Q109" s="36">
        <v>24000000</v>
      </c>
      <c r="R109" s="36" t="s">
        <v>96</v>
      </c>
      <c r="S109" s="29">
        <v>80</v>
      </c>
      <c r="T109" s="29">
        <v>80</v>
      </c>
      <c r="U109" s="29">
        <v>0.71935483870967742</v>
      </c>
      <c r="V109" s="29">
        <v>0</v>
      </c>
      <c r="W109" s="29">
        <v>-0.71935483870967742</v>
      </c>
      <c r="X109" s="29">
        <v>0</v>
      </c>
    </row>
    <row r="110" spans="2:24" x14ac:dyDescent="0.2">
      <c r="B110" s="36"/>
      <c r="C110" s="36">
        <v>24060000</v>
      </c>
      <c r="D110" s="36" t="s">
        <v>8</v>
      </c>
      <c r="E110" s="22">
        <v>80</v>
      </c>
      <c r="F110" s="22">
        <v>80</v>
      </c>
      <c r="G110" s="22">
        <v>29.3</v>
      </c>
      <c r="H110" s="22">
        <v>64.010869999999997</v>
      </c>
      <c r="I110" s="22">
        <f t="shared" si="9"/>
        <v>34.71087</v>
      </c>
      <c r="J110" s="36" t="s">
        <v>8</v>
      </c>
      <c r="K110" s="29">
        <v>80</v>
      </c>
      <c r="L110" s="29">
        <v>1.9812000000000043</v>
      </c>
      <c r="M110" s="29">
        <v>-20.318799999999996</v>
      </c>
      <c r="N110" s="29">
        <v>8.8843049327354464</v>
      </c>
      <c r="P110" s="36"/>
      <c r="Q110" s="36">
        <v>24060000</v>
      </c>
      <c r="R110" s="36" t="s">
        <v>8</v>
      </c>
      <c r="S110" s="29">
        <v>80</v>
      </c>
      <c r="T110" s="29">
        <v>80</v>
      </c>
      <c r="U110" s="29">
        <v>0.71935483870967742</v>
      </c>
      <c r="V110" s="29">
        <v>0</v>
      </c>
      <c r="W110" s="29">
        <v>-0.71935483870967742</v>
      </c>
      <c r="X110" s="29">
        <v>0</v>
      </c>
    </row>
    <row r="111" spans="2:24" x14ac:dyDescent="0.2">
      <c r="B111" s="36"/>
      <c r="C111" s="36">
        <v>24060300</v>
      </c>
      <c r="D111" s="36" t="s">
        <v>8</v>
      </c>
      <c r="E111" s="22">
        <v>30</v>
      </c>
      <c r="F111" s="22">
        <v>30</v>
      </c>
      <c r="G111" s="22">
        <v>7.5</v>
      </c>
      <c r="H111" s="22">
        <v>64.010869999999997</v>
      </c>
      <c r="I111" s="22">
        <f t="shared" si="9"/>
        <v>56.510869999999997</v>
      </c>
      <c r="J111" s="36" t="s">
        <v>8</v>
      </c>
      <c r="K111" s="29">
        <v>30</v>
      </c>
      <c r="L111" s="29">
        <v>1.9812000000000043</v>
      </c>
      <c r="M111" s="29">
        <v>-0.51879999999999571</v>
      </c>
      <c r="N111" s="29">
        <v>79.248000000000175</v>
      </c>
      <c r="P111" s="36"/>
      <c r="Q111" s="36">
        <v>24060300</v>
      </c>
      <c r="R111" s="36" t="s">
        <v>8</v>
      </c>
      <c r="S111" s="29">
        <v>30</v>
      </c>
      <c r="T111" s="29">
        <v>30</v>
      </c>
      <c r="U111" s="29">
        <v>8.0645161290322578E-2</v>
      </c>
      <c r="V111" s="29">
        <v>0</v>
      </c>
      <c r="W111" s="29">
        <v>-8.0645161290322578E-2</v>
      </c>
      <c r="X111" s="29">
        <v>0</v>
      </c>
    </row>
    <row r="112" spans="2:24" x14ac:dyDescent="0.2">
      <c r="B112" s="36"/>
      <c r="C112" s="36">
        <v>24062200</v>
      </c>
      <c r="D112" s="36" t="s">
        <v>97</v>
      </c>
      <c r="E112" s="22">
        <v>50</v>
      </c>
      <c r="F112" s="22">
        <v>50</v>
      </c>
      <c r="G112" s="22">
        <v>21.8</v>
      </c>
      <c r="H112" s="22">
        <v>0</v>
      </c>
      <c r="I112" s="22">
        <f t="shared" si="9"/>
        <v>-21.8</v>
      </c>
      <c r="J112" s="36" t="s">
        <v>97</v>
      </c>
      <c r="K112" s="29">
        <v>50</v>
      </c>
      <c r="L112" s="29">
        <v>0</v>
      </c>
      <c r="M112" s="29">
        <v>-19.8</v>
      </c>
      <c r="N112" s="29">
        <v>0</v>
      </c>
      <c r="P112" s="36"/>
      <c r="Q112" s="36">
        <v>24062200</v>
      </c>
      <c r="R112" s="36" t="s">
        <v>97</v>
      </c>
      <c r="S112" s="29">
        <v>50</v>
      </c>
      <c r="T112" s="29">
        <v>50</v>
      </c>
      <c r="U112" s="29">
        <v>0.63870967741935492</v>
      </c>
      <c r="V112" s="29">
        <v>0</v>
      </c>
      <c r="W112" s="29">
        <v>-0.63870967741935492</v>
      </c>
      <c r="X112" s="29">
        <v>0</v>
      </c>
    </row>
    <row r="113" spans="2:24" x14ac:dyDescent="0.2">
      <c r="B113" s="36"/>
      <c r="C113" s="36">
        <v>40000000</v>
      </c>
      <c r="D113" s="36" t="s">
        <v>98</v>
      </c>
      <c r="E113" s="22">
        <v>168580.43</v>
      </c>
      <c r="F113" s="22">
        <v>168580.43</v>
      </c>
      <c r="G113" s="22">
        <v>39778.553999999996</v>
      </c>
      <c r="H113" s="22">
        <v>39409.1</v>
      </c>
      <c r="I113" s="22">
        <f t="shared" si="9"/>
        <v>-369.4539999999979</v>
      </c>
      <c r="J113" s="36" t="s">
        <v>98</v>
      </c>
      <c r="K113" s="29">
        <v>168580.43</v>
      </c>
      <c r="L113" s="29">
        <v>13125.7</v>
      </c>
      <c r="M113" s="29">
        <v>-154.72699999999895</v>
      </c>
      <c r="N113" s="29">
        <v>98.834924509580915</v>
      </c>
      <c r="P113" s="36"/>
      <c r="Q113" s="36">
        <v>40000000</v>
      </c>
      <c r="R113" s="36" t="s">
        <v>98</v>
      </c>
      <c r="S113" s="29">
        <v>168580.43</v>
      </c>
      <c r="T113" s="29">
        <v>168580.43</v>
      </c>
      <c r="U113" s="29">
        <v>428.40087096774187</v>
      </c>
      <c r="V113" s="29">
        <v>728.93333999999993</v>
      </c>
      <c r="W113" s="29">
        <v>300.53246903225806</v>
      </c>
      <c r="X113" s="29">
        <v>170.15216107132701</v>
      </c>
    </row>
    <row r="114" spans="2:24" x14ac:dyDescent="0.2">
      <c r="B114" s="36"/>
      <c r="C114" s="36">
        <v>41000000</v>
      </c>
      <c r="D114" s="36" t="s">
        <v>99</v>
      </c>
      <c r="E114" s="22">
        <v>168580.43</v>
      </c>
      <c r="F114" s="22">
        <v>168580.43</v>
      </c>
      <c r="G114" s="22">
        <v>39778.553999999996</v>
      </c>
      <c r="H114" s="22">
        <v>39409.1</v>
      </c>
      <c r="I114" s="22">
        <f t="shared" ref="I114:I125" si="10">H114-G114</f>
        <v>-369.4539999999979</v>
      </c>
      <c r="J114" s="36" t="s">
        <v>99</v>
      </c>
      <c r="K114" s="29">
        <v>168580.43</v>
      </c>
      <c r="L114" s="29">
        <v>13125.7</v>
      </c>
      <c r="M114" s="29">
        <v>-154.72699999999895</v>
      </c>
      <c r="N114" s="29">
        <v>98.834924509580915</v>
      </c>
      <c r="P114" s="36"/>
      <c r="Q114" s="36">
        <v>41000000</v>
      </c>
      <c r="R114" s="36" t="s">
        <v>99</v>
      </c>
      <c r="S114" s="29">
        <v>168580.43</v>
      </c>
      <c r="T114" s="29">
        <v>168580.43</v>
      </c>
      <c r="U114" s="29">
        <v>428.40087096774187</v>
      </c>
      <c r="V114" s="29">
        <v>728.93333999999993</v>
      </c>
      <c r="W114" s="29">
        <v>300.53246903225806</v>
      </c>
      <c r="X114" s="29">
        <v>170.15216107132701</v>
      </c>
    </row>
    <row r="115" spans="2:24" x14ac:dyDescent="0.2">
      <c r="B115" s="36"/>
      <c r="C115" s="36">
        <v>41020000</v>
      </c>
      <c r="D115" s="36" t="s">
        <v>100</v>
      </c>
      <c r="E115" s="22">
        <v>26241.599999999999</v>
      </c>
      <c r="F115" s="22">
        <v>26241.599999999999</v>
      </c>
      <c r="G115" s="22">
        <v>6560.4</v>
      </c>
      <c r="H115" s="22">
        <v>6560.4</v>
      </c>
      <c r="I115" s="22">
        <f t="shared" si="10"/>
        <v>0</v>
      </c>
      <c r="J115" s="36" t="s">
        <v>100</v>
      </c>
      <c r="K115" s="29">
        <v>26241.599999999999</v>
      </c>
      <c r="L115" s="29">
        <v>2186.8000000000002</v>
      </c>
      <c r="M115" s="29">
        <v>0</v>
      </c>
      <c r="N115" s="29">
        <v>100</v>
      </c>
      <c r="P115" s="36"/>
      <c r="Q115" s="36">
        <v>41020000</v>
      </c>
      <c r="R115" s="36" t="s">
        <v>100</v>
      </c>
      <c r="S115" s="29">
        <v>26241.599999999999</v>
      </c>
      <c r="T115" s="29">
        <v>26241.599999999999</v>
      </c>
      <c r="U115" s="29">
        <v>70.541935483870972</v>
      </c>
      <c r="V115" s="29">
        <v>728.93333999999993</v>
      </c>
      <c r="W115" s="29">
        <v>658.391404516129</v>
      </c>
      <c r="X115" s="29">
        <v>1033.3333427839766</v>
      </c>
    </row>
    <row r="116" spans="2:24" x14ac:dyDescent="0.2">
      <c r="B116" s="36"/>
      <c r="C116" s="36">
        <v>41020100</v>
      </c>
      <c r="D116" s="36" t="s">
        <v>14</v>
      </c>
      <c r="E116" s="22">
        <v>26241.599999999999</v>
      </c>
      <c r="F116" s="22">
        <v>26241.599999999999</v>
      </c>
      <c r="G116" s="22">
        <v>6560.4</v>
      </c>
      <c r="H116" s="22">
        <v>6560.4</v>
      </c>
      <c r="I116" s="22">
        <f t="shared" si="10"/>
        <v>0</v>
      </c>
      <c r="J116" s="36" t="s">
        <v>14</v>
      </c>
      <c r="K116" s="29">
        <v>26241.599999999999</v>
      </c>
      <c r="L116" s="29">
        <v>2186.8000000000002</v>
      </c>
      <c r="M116" s="29">
        <v>0</v>
      </c>
      <c r="N116" s="29">
        <v>100</v>
      </c>
      <c r="P116" s="36"/>
      <c r="Q116" s="36">
        <v>41020100</v>
      </c>
      <c r="R116" s="36" t="s">
        <v>14</v>
      </c>
      <c r="S116" s="29">
        <v>26241.599999999999</v>
      </c>
      <c r="T116" s="29">
        <v>26241.599999999999</v>
      </c>
      <c r="U116" s="29">
        <v>70.541935483870972</v>
      </c>
      <c r="V116" s="29">
        <v>728.93333999999993</v>
      </c>
      <c r="W116" s="29">
        <v>658.391404516129</v>
      </c>
      <c r="X116" s="29">
        <v>1033.3333427839766</v>
      </c>
    </row>
    <row r="117" spans="2:24" x14ac:dyDescent="0.2">
      <c r="B117" s="36"/>
      <c r="C117" s="36">
        <v>41030000</v>
      </c>
      <c r="D117" s="36" t="s">
        <v>101</v>
      </c>
      <c r="E117" s="22">
        <v>139183.9</v>
      </c>
      <c r="F117" s="22">
        <v>139183.9</v>
      </c>
      <c r="G117" s="22">
        <v>32151.599999999999</v>
      </c>
      <c r="H117" s="22">
        <v>32151.599999999999</v>
      </c>
      <c r="I117" s="22">
        <f t="shared" si="10"/>
        <v>0</v>
      </c>
      <c r="J117" s="36" t="s">
        <v>101</v>
      </c>
      <c r="K117" s="29">
        <v>139183.9</v>
      </c>
      <c r="L117" s="29">
        <v>10717.2</v>
      </c>
      <c r="M117" s="29">
        <v>0</v>
      </c>
      <c r="N117" s="29">
        <v>100</v>
      </c>
      <c r="P117" s="36"/>
      <c r="Q117" s="36">
        <v>41030000</v>
      </c>
      <c r="R117" s="36" t="s">
        <v>101</v>
      </c>
      <c r="S117" s="29">
        <v>139183.9</v>
      </c>
      <c r="T117" s="29">
        <v>139183.9</v>
      </c>
      <c r="U117" s="29">
        <v>345.71612903225804</v>
      </c>
      <c r="V117" s="29">
        <v>0</v>
      </c>
      <c r="W117" s="29">
        <v>-345.71612903225804</v>
      </c>
      <c r="X117" s="29">
        <v>0</v>
      </c>
    </row>
    <row r="118" spans="2:24" x14ac:dyDescent="0.2">
      <c r="B118" s="36"/>
      <c r="C118" s="36">
        <v>41033900</v>
      </c>
      <c r="D118" s="36" t="s">
        <v>102</v>
      </c>
      <c r="E118" s="22">
        <v>139183.9</v>
      </c>
      <c r="F118" s="22">
        <v>139183.9</v>
      </c>
      <c r="G118" s="22">
        <v>32151.599999999999</v>
      </c>
      <c r="H118" s="22">
        <v>32151.599999999999</v>
      </c>
      <c r="I118" s="22">
        <f t="shared" si="10"/>
        <v>0</v>
      </c>
      <c r="J118" s="36" t="s">
        <v>102</v>
      </c>
      <c r="K118" s="29">
        <v>139183.9</v>
      </c>
      <c r="L118" s="29">
        <v>10717.2</v>
      </c>
      <c r="M118" s="29">
        <v>0</v>
      </c>
      <c r="N118" s="29">
        <v>100</v>
      </c>
      <c r="P118" s="36"/>
      <c r="Q118" s="36">
        <v>41033900</v>
      </c>
      <c r="R118" s="36" t="s">
        <v>102</v>
      </c>
      <c r="S118" s="29">
        <v>139183.9</v>
      </c>
      <c r="T118" s="29">
        <v>139183.9</v>
      </c>
      <c r="U118" s="29">
        <v>345.71612903225804</v>
      </c>
      <c r="V118" s="29">
        <v>0</v>
      </c>
      <c r="W118" s="29">
        <v>-345.71612903225804</v>
      </c>
      <c r="X118" s="29">
        <v>0</v>
      </c>
    </row>
    <row r="119" spans="2:24" x14ac:dyDescent="0.2">
      <c r="B119" s="36"/>
      <c r="C119" s="36">
        <v>41040000</v>
      </c>
      <c r="D119" s="36" t="s">
        <v>103</v>
      </c>
      <c r="E119" s="22">
        <v>400</v>
      </c>
      <c r="F119" s="22">
        <v>400</v>
      </c>
      <c r="G119" s="22">
        <v>326.10000000000002</v>
      </c>
      <c r="H119" s="22">
        <v>326.10000000000002</v>
      </c>
      <c r="I119" s="22">
        <f t="shared" si="10"/>
        <v>0</v>
      </c>
      <c r="J119" s="36" t="s">
        <v>103</v>
      </c>
      <c r="K119" s="29">
        <v>400</v>
      </c>
      <c r="L119" s="29">
        <v>108.7</v>
      </c>
      <c r="M119" s="29">
        <v>0</v>
      </c>
      <c r="N119" s="29">
        <v>100</v>
      </c>
      <c r="P119" s="36"/>
      <c r="Q119" s="36">
        <v>41040000</v>
      </c>
      <c r="R119" s="36" t="s">
        <v>103</v>
      </c>
      <c r="S119" s="29">
        <v>400</v>
      </c>
      <c r="T119" s="29">
        <v>400</v>
      </c>
      <c r="U119" s="29">
        <v>3.5064516129032257</v>
      </c>
      <c r="V119" s="29">
        <v>0</v>
      </c>
      <c r="W119" s="29">
        <v>-3.5064516129032257</v>
      </c>
      <c r="X119" s="29">
        <v>0</v>
      </c>
    </row>
    <row r="120" spans="2:24" x14ac:dyDescent="0.2">
      <c r="B120" s="36"/>
      <c r="C120" s="36">
        <v>41040500</v>
      </c>
      <c r="D120" s="36" t="s">
        <v>104</v>
      </c>
      <c r="E120" s="22">
        <v>400</v>
      </c>
      <c r="F120" s="22">
        <v>400</v>
      </c>
      <c r="G120" s="22">
        <v>326.10000000000002</v>
      </c>
      <c r="H120" s="22">
        <v>326.10000000000002</v>
      </c>
      <c r="I120" s="22">
        <f t="shared" si="10"/>
        <v>0</v>
      </c>
      <c r="J120" s="36" t="s">
        <v>104</v>
      </c>
      <c r="K120" s="29">
        <v>400</v>
      </c>
      <c r="L120" s="29">
        <v>108.7</v>
      </c>
      <c r="M120" s="29">
        <v>0</v>
      </c>
      <c r="N120" s="29">
        <v>100</v>
      </c>
      <c r="P120" s="36"/>
      <c r="Q120" s="36">
        <v>41040500</v>
      </c>
      <c r="R120" s="36" t="s">
        <v>104</v>
      </c>
      <c r="S120" s="29">
        <v>400</v>
      </c>
      <c r="T120" s="29">
        <v>400</v>
      </c>
      <c r="U120" s="29">
        <v>3.5064516129032257</v>
      </c>
      <c r="V120" s="29">
        <v>0</v>
      </c>
      <c r="W120" s="29">
        <v>-3.5064516129032257</v>
      </c>
      <c r="X120" s="29">
        <v>0</v>
      </c>
    </row>
    <row r="121" spans="2:24" x14ac:dyDescent="0.2">
      <c r="B121" s="36"/>
      <c r="C121" s="36">
        <v>41050000</v>
      </c>
      <c r="D121" s="36" t="s">
        <v>105</v>
      </c>
      <c r="E121" s="22">
        <v>2754.93</v>
      </c>
      <c r="F121" s="22">
        <v>2754.93</v>
      </c>
      <c r="G121" s="22">
        <v>740.45399999999995</v>
      </c>
      <c r="H121" s="22">
        <v>371</v>
      </c>
      <c r="I121" s="22">
        <f t="shared" si="10"/>
        <v>-369.45399999999995</v>
      </c>
      <c r="J121" s="36" t="s">
        <v>105</v>
      </c>
      <c r="K121" s="29">
        <v>2754.93</v>
      </c>
      <c r="L121" s="29">
        <v>113</v>
      </c>
      <c r="M121" s="29">
        <v>-154.72699999999998</v>
      </c>
      <c r="N121" s="29">
        <v>42.207173725474092</v>
      </c>
      <c r="P121" s="36"/>
      <c r="Q121" s="36">
        <v>41050000</v>
      </c>
      <c r="R121" s="36" t="s">
        <v>105</v>
      </c>
      <c r="S121" s="29">
        <v>2754.93</v>
      </c>
      <c r="T121" s="29">
        <v>2754.93</v>
      </c>
      <c r="U121" s="29">
        <v>8.6363548387096785</v>
      </c>
      <c r="V121" s="29">
        <v>0</v>
      </c>
      <c r="W121" s="29">
        <v>-8.6363548387096785</v>
      </c>
      <c r="X121" s="29">
        <v>0</v>
      </c>
    </row>
    <row r="122" spans="2:24" x14ac:dyDescent="0.2">
      <c r="B122" s="36"/>
      <c r="C122" s="36">
        <v>41051000</v>
      </c>
      <c r="D122" s="36" t="s">
        <v>106</v>
      </c>
      <c r="E122" s="22">
        <v>2241.9299999999998</v>
      </c>
      <c r="F122" s="22">
        <v>2241.9299999999998</v>
      </c>
      <c r="G122" s="22">
        <v>660</v>
      </c>
      <c r="H122" s="22">
        <v>371</v>
      </c>
      <c r="I122" s="22">
        <f t="shared" si="10"/>
        <v>-289</v>
      </c>
      <c r="J122" s="36" t="s">
        <v>106</v>
      </c>
      <c r="K122" s="29">
        <v>2241.9299999999998</v>
      </c>
      <c r="L122" s="29">
        <v>113</v>
      </c>
      <c r="M122" s="29">
        <v>-107</v>
      </c>
      <c r="N122" s="29">
        <v>51.363636363636367</v>
      </c>
      <c r="P122" s="36"/>
      <c r="Q122" s="36">
        <v>41051000</v>
      </c>
      <c r="R122" s="36" t="s">
        <v>106</v>
      </c>
      <c r="S122" s="29">
        <v>2241.9299999999998</v>
      </c>
      <c r="T122" s="29">
        <v>2241.9299999999998</v>
      </c>
      <c r="U122" s="29">
        <v>7.096774193548387</v>
      </c>
      <c r="V122" s="29">
        <v>0</v>
      </c>
      <c r="W122" s="29">
        <v>-7.096774193548387</v>
      </c>
      <c r="X122" s="29">
        <v>0</v>
      </c>
    </row>
    <row r="123" spans="2:24" x14ac:dyDescent="0.2">
      <c r="B123" s="36"/>
      <c r="C123" s="36">
        <v>41051200</v>
      </c>
      <c r="D123" s="36" t="s">
        <v>35</v>
      </c>
      <c r="E123" s="22">
        <v>513</v>
      </c>
      <c r="F123" s="22">
        <v>513</v>
      </c>
      <c r="G123" s="22">
        <v>80.453999999999994</v>
      </c>
      <c r="H123" s="22">
        <v>0</v>
      </c>
      <c r="I123" s="22">
        <f t="shared" si="10"/>
        <v>-80.453999999999994</v>
      </c>
      <c r="J123" s="36" t="s">
        <v>35</v>
      </c>
      <c r="K123" s="29">
        <v>513</v>
      </c>
      <c r="L123" s="29">
        <v>0</v>
      </c>
      <c r="M123" s="29">
        <v>-47.726999999999997</v>
      </c>
      <c r="N123" s="29">
        <v>0</v>
      </c>
      <c r="P123" s="36"/>
      <c r="Q123" s="36">
        <v>41051200</v>
      </c>
      <c r="R123" s="36" t="s">
        <v>35</v>
      </c>
      <c r="S123" s="29">
        <v>513</v>
      </c>
      <c r="T123" s="29">
        <v>513</v>
      </c>
      <c r="U123" s="29">
        <v>1.5395806451612903</v>
      </c>
      <c r="V123" s="29">
        <v>0</v>
      </c>
      <c r="W123" s="29">
        <v>-1.5395806451612903</v>
      </c>
      <c r="X123" s="29">
        <v>0</v>
      </c>
    </row>
    <row r="124" spans="2:24" x14ac:dyDescent="0.2">
      <c r="B124" s="52" t="s">
        <v>107</v>
      </c>
      <c r="C124" s="53"/>
      <c r="D124" s="80"/>
      <c r="E124" s="23">
        <v>241000</v>
      </c>
      <c r="F124" s="23">
        <v>241000</v>
      </c>
      <c r="G124" s="23">
        <v>62676.2</v>
      </c>
      <c r="H124" s="23">
        <v>57005.08360999998</v>
      </c>
      <c r="I124" s="23">
        <f t="shared" si="10"/>
        <v>-5671.1163900000174</v>
      </c>
      <c r="J124" s="35"/>
      <c r="K124" s="30">
        <v>241000</v>
      </c>
      <c r="L124" s="30">
        <v>17449.813230000003</v>
      </c>
      <c r="M124" s="30">
        <v>-5255.7867699999952</v>
      </c>
      <c r="N124" s="30">
        <v>76.852464722359258</v>
      </c>
      <c r="P124" s="54" t="s">
        <v>107</v>
      </c>
      <c r="Q124" s="55"/>
      <c r="R124" s="55"/>
      <c r="S124" s="30">
        <v>241000</v>
      </c>
      <c r="T124" s="30">
        <v>241000</v>
      </c>
      <c r="U124" s="30">
        <v>732.43870967741941</v>
      </c>
      <c r="V124" s="30">
        <v>1782.5237800000004</v>
      </c>
      <c r="W124" s="30">
        <v>1050.085070322581</v>
      </c>
      <c r="X124" s="30">
        <v>243.36831962159118</v>
      </c>
    </row>
    <row r="125" spans="2:24" x14ac:dyDescent="0.2">
      <c r="B125" s="52" t="s">
        <v>108</v>
      </c>
      <c r="C125" s="53"/>
      <c r="D125" s="80"/>
      <c r="E125" s="23">
        <v>409580.43</v>
      </c>
      <c r="F125" s="23">
        <v>409580.43</v>
      </c>
      <c r="G125" s="23">
        <v>102454.754</v>
      </c>
      <c r="H125" s="23">
        <v>96414.183609999978</v>
      </c>
      <c r="I125" s="23">
        <f t="shared" si="10"/>
        <v>-6040.5703900000226</v>
      </c>
      <c r="J125" s="35"/>
      <c r="K125" s="30">
        <v>409580.43</v>
      </c>
      <c r="L125" s="30">
        <v>30575.513230000004</v>
      </c>
      <c r="M125" s="30">
        <v>-5410.5137699999977</v>
      </c>
      <c r="N125" s="30">
        <v>84.96495939938022</v>
      </c>
      <c r="P125" s="54" t="s">
        <v>108</v>
      </c>
      <c r="Q125" s="55"/>
      <c r="R125" s="55"/>
      <c r="S125" s="30">
        <v>409580.43</v>
      </c>
      <c r="T125" s="30">
        <v>409580.43</v>
      </c>
      <c r="U125" s="30">
        <v>1160.8395806451615</v>
      </c>
      <c r="V125" s="30">
        <v>2511.4571200000005</v>
      </c>
      <c r="W125" s="30">
        <v>1350.617539354839</v>
      </c>
      <c r="X125" s="30">
        <v>216.34833631398095</v>
      </c>
    </row>
    <row r="131" spans="1:9" x14ac:dyDescent="0.2">
      <c r="A131" s="56"/>
      <c r="B131" s="58" t="s">
        <v>37</v>
      </c>
      <c r="C131" s="58" t="s">
        <v>38</v>
      </c>
      <c r="D131" s="81" t="s">
        <v>39</v>
      </c>
      <c r="E131" s="60"/>
      <c r="F131" s="60"/>
      <c r="G131" s="60"/>
      <c r="H131" s="60"/>
      <c r="I131" s="61"/>
    </row>
    <row r="132" spans="1:9" ht="25.5" x14ac:dyDescent="0.2">
      <c r="A132" s="57"/>
      <c r="B132" s="59"/>
      <c r="C132" s="59"/>
      <c r="D132" s="24" t="s">
        <v>40</v>
      </c>
      <c r="E132" s="24" t="s">
        <v>41</v>
      </c>
      <c r="F132" s="24" t="s">
        <v>42</v>
      </c>
      <c r="G132" s="25" t="s">
        <v>43</v>
      </c>
      <c r="H132" s="25" t="s">
        <v>44</v>
      </c>
      <c r="I132" s="25" t="s">
        <v>45</v>
      </c>
    </row>
    <row r="133" spans="1:9" x14ac:dyDescent="0.2">
      <c r="A133" s="31"/>
      <c r="B133" s="31">
        <v>10000000</v>
      </c>
      <c r="C133" s="31" t="s">
        <v>46</v>
      </c>
      <c r="D133" s="26">
        <v>191451</v>
      </c>
      <c r="E133" s="26">
        <v>191451</v>
      </c>
      <c r="F133" s="26">
        <v>48154.92</v>
      </c>
      <c r="G133" s="26">
        <v>48617.286090000001</v>
      </c>
      <c r="H133" s="26">
        <v>462.36609000000317</v>
      </c>
      <c r="I133" s="26">
        <v>100.96016375896795</v>
      </c>
    </row>
    <row r="134" spans="1:9" x14ac:dyDescent="0.2">
      <c r="A134" s="31"/>
      <c r="B134" s="31">
        <v>11000000</v>
      </c>
      <c r="C134" s="31" t="s">
        <v>47</v>
      </c>
      <c r="D134" s="26">
        <v>135858.9</v>
      </c>
      <c r="E134" s="26">
        <v>135858.9</v>
      </c>
      <c r="F134" s="26">
        <v>35112.120000000003</v>
      </c>
      <c r="G134" s="26">
        <v>34524.148119999998</v>
      </c>
      <c r="H134" s="26">
        <v>-587.9718800000046</v>
      </c>
      <c r="I134" s="26">
        <v>98.325444661273636</v>
      </c>
    </row>
    <row r="135" spans="1:9" x14ac:dyDescent="0.2">
      <c r="A135" s="31"/>
      <c r="B135" s="31">
        <v>11010000</v>
      </c>
      <c r="C135" s="31" t="s">
        <v>2</v>
      </c>
      <c r="D135" s="26">
        <v>135758.9</v>
      </c>
      <c r="E135" s="26">
        <v>135758.9</v>
      </c>
      <c r="F135" s="26">
        <v>35012.120000000003</v>
      </c>
      <c r="G135" s="26">
        <v>34522.499619999995</v>
      </c>
      <c r="H135" s="26">
        <v>-489.62038000000757</v>
      </c>
      <c r="I135" s="26">
        <v>98.601568885288842</v>
      </c>
    </row>
    <row r="136" spans="1:9" x14ac:dyDescent="0.2">
      <c r="A136" s="31"/>
      <c r="B136" s="31">
        <v>11010100</v>
      </c>
      <c r="C136" s="31" t="s">
        <v>48</v>
      </c>
      <c r="D136" s="26">
        <v>124461.9</v>
      </c>
      <c r="E136" s="26">
        <v>124461.9</v>
      </c>
      <c r="F136" s="26">
        <v>32303.25</v>
      </c>
      <c r="G136" s="26">
        <v>29071.756269999998</v>
      </c>
      <c r="H136" s="26">
        <v>-3231.493730000002</v>
      </c>
      <c r="I136" s="26">
        <v>89.996382004906621</v>
      </c>
    </row>
    <row r="137" spans="1:9" x14ac:dyDescent="0.2">
      <c r="A137" s="31"/>
      <c r="B137" s="31">
        <v>11010200</v>
      </c>
      <c r="C137" s="31" t="s">
        <v>49</v>
      </c>
      <c r="D137" s="26">
        <v>2690</v>
      </c>
      <c r="E137" s="26">
        <v>2690</v>
      </c>
      <c r="F137" s="26">
        <v>855</v>
      </c>
      <c r="G137" s="26">
        <v>852.40251000000001</v>
      </c>
      <c r="H137" s="26">
        <v>-2.5974899999999934</v>
      </c>
      <c r="I137" s="26">
        <v>99.696200000000005</v>
      </c>
    </row>
    <row r="138" spans="1:9" x14ac:dyDescent="0.2">
      <c r="A138" s="31"/>
      <c r="B138" s="31">
        <v>11010400</v>
      </c>
      <c r="C138" s="31" t="s">
        <v>50</v>
      </c>
      <c r="D138" s="26">
        <v>7128</v>
      </c>
      <c r="E138" s="26">
        <v>7128</v>
      </c>
      <c r="F138" s="26">
        <v>660.2</v>
      </c>
      <c r="G138" s="26">
        <v>798.17325000000005</v>
      </c>
      <c r="H138" s="26">
        <v>137.97325000000001</v>
      </c>
      <c r="I138" s="26">
        <v>120.89870493789761</v>
      </c>
    </row>
    <row r="139" spans="1:9" x14ac:dyDescent="0.2">
      <c r="A139" s="31"/>
      <c r="B139" s="31">
        <v>11010500</v>
      </c>
      <c r="C139" s="31" t="s">
        <v>51</v>
      </c>
      <c r="D139" s="26">
        <v>1479</v>
      </c>
      <c r="E139" s="26">
        <v>1479</v>
      </c>
      <c r="F139" s="26">
        <v>1193.67</v>
      </c>
      <c r="G139" s="26">
        <v>3800.16759</v>
      </c>
      <c r="H139" s="26">
        <v>2606.4975899999999</v>
      </c>
      <c r="I139" s="26">
        <v>318.35998140189497</v>
      </c>
    </row>
    <row r="140" spans="1:9" x14ac:dyDescent="0.2">
      <c r="A140" s="31"/>
      <c r="B140" s="31">
        <v>11020000</v>
      </c>
      <c r="C140" s="31" t="s">
        <v>52</v>
      </c>
      <c r="D140" s="26">
        <v>100</v>
      </c>
      <c r="E140" s="26">
        <v>100</v>
      </c>
      <c r="F140" s="26">
        <v>100</v>
      </c>
      <c r="G140" s="26">
        <v>1.6485000000000001</v>
      </c>
      <c r="H140" s="26">
        <v>-98.351500000000001</v>
      </c>
      <c r="I140" s="26">
        <v>1.6484999999999999</v>
      </c>
    </row>
    <row r="141" spans="1:9" x14ac:dyDescent="0.2">
      <c r="A141" s="31"/>
      <c r="B141" s="31">
        <v>11020200</v>
      </c>
      <c r="C141" s="31" t="s">
        <v>53</v>
      </c>
      <c r="D141" s="26">
        <v>100</v>
      </c>
      <c r="E141" s="26">
        <v>100</v>
      </c>
      <c r="F141" s="26">
        <v>100</v>
      </c>
      <c r="G141" s="26">
        <v>1.6485000000000001</v>
      </c>
      <c r="H141" s="26">
        <v>-98.351500000000001</v>
      </c>
      <c r="I141" s="26">
        <v>1.6484999999999999</v>
      </c>
    </row>
    <row r="142" spans="1:9" x14ac:dyDescent="0.2">
      <c r="A142" s="31"/>
      <c r="B142" s="31">
        <v>13000000</v>
      </c>
      <c r="C142" s="31" t="s">
        <v>54</v>
      </c>
      <c r="D142" s="26">
        <v>450</v>
      </c>
      <c r="E142" s="26">
        <v>450</v>
      </c>
      <c r="F142" s="26">
        <v>72.3</v>
      </c>
      <c r="G142" s="26">
        <v>98.508669999999995</v>
      </c>
      <c r="H142" s="26">
        <v>26.208669999999998</v>
      </c>
      <c r="I142" s="26">
        <v>136.24988934993084</v>
      </c>
    </row>
    <row r="143" spans="1:9" x14ac:dyDescent="0.2">
      <c r="A143" s="31"/>
      <c r="B143" s="31">
        <v>13010000</v>
      </c>
      <c r="C143" s="31" t="s">
        <v>55</v>
      </c>
      <c r="D143" s="26">
        <v>330</v>
      </c>
      <c r="E143" s="26">
        <v>330</v>
      </c>
      <c r="F143" s="26">
        <v>17.3</v>
      </c>
      <c r="G143" s="26">
        <v>50.469889999999999</v>
      </c>
      <c r="H143" s="26">
        <v>33.169889999999995</v>
      </c>
      <c r="I143" s="26">
        <v>291.73346820809246</v>
      </c>
    </row>
    <row r="144" spans="1:9" x14ac:dyDescent="0.2">
      <c r="A144" s="31"/>
      <c r="B144" s="31">
        <v>13010100</v>
      </c>
      <c r="C144" s="31" t="s">
        <v>16</v>
      </c>
      <c r="D144" s="26">
        <v>300</v>
      </c>
      <c r="E144" s="26">
        <v>300</v>
      </c>
      <c r="F144" s="26">
        <v>10.6</v>
      </c>
      <c r="G144" s="26">
        <v>10.688739999999999</v>
      </c>
      <c r="H144" s="26">
        <v>8.8739999999999597E-2</v>
      </c>
      <c r="I144" s="26">
        <v>100.83716981132076</v>
      </c>
    </row>
    <row r="145" spans="1:9" x14ac:dyDescent="0.2">
      <c r="A145" s="31"/>
      <c r="B145" s="31">
        <v>13010200</v>
      </c>
      <c r="C145" s="31" t="s">
        <v>56</v>
      </c>
      <c r="D145" s="26">
        <v>30</v>
      </c>
      <c r="E145" s="26">
        <v>30</v>
      </c>
      <c r="F145" s="26">
        <v>6.7</v>
      </c>
      <c r="G145" s="26">
        <v>39.781150000000004</v>
      </c>
      <c r="H145" s="26">
        <v>33.081150000000001</v>
      </c>
      <c r="I145" s="26">
        <v>593.74850746268658</v>
      </c>
    </row>
    <row r="146" spans="1:9" x14ac:dyDescent="0.2">
      <c r="A146" s="31"/>
      <c r="B146" s="31">
        <v>13020000</v>
      </c>
      <c r="C146" s="31" t="s">
        <v>109</v>
      </c>
      <c r="D146" s="26">
        <v>0</v>
      </c>
      <c r="E146" s="26">
        <v>0</v>
      </c>
      <c r="F146" s="26">
        <v>0</v>
      </c>
      <c r="G146" s="26">
        <v>1.4999999999999999E-2</v>
      </c>
      <c r="H146" s="26">
        <v>1.4999999999999999E-2</v>
      </c>
      <c r="I146" s="26">
        <v>0</v>
      </c>
    </row>
    <row r="147" spans="1:9" x14ac:dyDescent="0.2">
      <c r="A147" s="31"/>
      <c r="B147" s="31">
        <v>13020200</v>
      </c>
      <c r="C147" s="31" t="s">
        <v>110</v>
      </c>
      <c r="D147" s="26">
        <v>0</v>
      </c>
      <c r="E147" s="26">
        <v>0</v>
      </c>
      <c r="F147" s="26">
        <v>0</v>
      </c>
      <c r="G147" s="26">
        <v>1.4999999999999999E-2</v>
      </c>
      <c r="H147" s="26">
        <v>1.4999999999999999E-2</v>
      </c>
      <c r="I147" s="26">
        <v>0</v>
      </c>
    </row>
    <row r="148" spans="1:9" x14ac:dyDescent="0.2">
      <c r="A148" s="31"/>
      <c r="B148" s="31">
        <v>13030000</v>
      </c>
      <c r="C148" s="31" t="s">
        <v>57</v>
      </c>
      <c r="D148" s="26">
        <v>120</v>
      </c>
      <c r="E148" s="26">
        <v>20</v>
      </c>
      <c r="F148" s="26">
        <v>5</v>
      </c>
      <c r="G148" s="26">
        <v>5.63408</v>
      </c>
      <c r="H148" s="26">
        <v>0.63407999999999998</v>
      </c>
      <c r="I148" s="26">
        <v>112.6816</v>
      </c>
    </row>
    <row r="149" spans="1:9" x14ac:dyDescent="0.2">
      <c r="A149" s="31"/>
      <c r="B149" s="31">
        <v>13030100</v>
      </c>
      <c r="C149" s="31" t="s">
        <v>58</v>
      </c>
      <c r="D149" s="26">
        <v>20</v>
      </c>
      <c r="E149" s="26">
        <v>20</v>
      </c>
      <c r="F149" s="26">
        <v>5</v>
      </c>
      <c r="G149" s="26">
        <v>5.63408</v>
      </c>
      <c r="H149" s="26">
        <v>0.63407999999999998</v>
      </c>
      <c r="I149" s="26">
        <v>112.6816</v>
      </c>
    </row>
    <row r="150" spans="1:9" x14ac:dyDescent="0.2">
      <c r="A150" s="31"/>
      <c r="B150" s="31">
        <v>13030200</v>
      </c>
      <c r="C150" s="31" t="s">
        <v>111</v>
      </c>
      <c r="D150" s="26">
        <v>100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</row>
    <row r="151" spans="1:9" x14ac:dyDescent="0.2">
      <c r="A151" s="31"/>
      <c r="B151" s="31">
        <v>13040000</v>
      </c>
      <c r="C151" s="31" t="s">
        <v>59</v>
      </c>
      <c r="D151" s="26">
        <v>0</v>
      </c>
      <c r="E151" s="26">
        <v>100</v>
      </c>
      <c r="F151" s="26">
        <v>50</v>
      </c>
      <c r="G151" s="26">
        <v>42.389699999999998</v>
      </c>
      <c r="H151" s="26">
        <v>-7.6103000000000023</v>
      </c>
      <c r="I151" s="26">
        <v>84.779399999999995</v>
      </c>
    </row>
    <row r="152" spans="1:9" x14ac:dyDescent="0.2">
      <c r="A152" s="31"/>
      <c r="B152" s="31">
        <v>13040100</v>
      </c>
      <c r="C152" s="31" t="s">
        <v>60</v>
      </c>
      <c r="D152" s="26">
        <v>0</v>
      </c>
      <c r="E152" s="26">
        <v>100</v>
      </c>
      <c r="F152" s="26">
        <v>50</v>
      </c>
      <c r="G152" s="26">
        <v>42.389699999999998</v>
      </c>
      <c r="H152" s="26">
        <v>-7.6103000000000023</v>
      </c>
      <c r="I152" s="26">
        <v>84.779399999999995</v>
      </c>
    </row>
    <row r="153" spans="1:9" x14ac:dyDescent="0.2">
      <c r="A153" s="31"/>
      <c r="B153" s="31">
        <v>14000000</v>
      </c>
      <c r="C153" s="31" t="s">
        <v>61</v>
      </c>
      <c r="D153" s="26">
        <v>6951.4</v>
      </c>
      <c r="E153" s="26">
        <v>6951.4</v>
      </c>
      <c r="F153" s="26">
        <v>1520.1</v>
      </c>
      <c r="G153" s="26">
        <v>1825.1263999999999</v>
      </c>
      <c r="H153" s="26">
        <v>305.02639999999997</v>
      </c>
      <c r="I153" s="26">
        <v>120.06620617064667</v>
      </c>
    </row>
    <row r="154" spans="1:9" x14ac:dyDescent="0.2">
      <c r="A154" s="31"/>
      <c r="B154" s="31">
        <v>14020000</v>
      </c>
      <c r="C154" s="31" t="s">
        <v>62</v>
      </c>
      <c r="D154" s="26">
        <v>730</v>
      </c>
      <c r="E154" s="26">
        <v>730</v>
      </c>
      <c r="F154" s="26">
        <v>117.8</v>
      </c>
      <c r="G154" s="26">
        <v>184.32633999999999</v>
      </c>
      <c r="H154" s="26">
        <v>66.52633999999999</v>
      </c>
      <c r="I154" s="26">
        <v>156.47397283531407</v>
      </c>
    </row>
    <row r="155" spans="1:9" x14ac:dyDescent="0.2">
      <c r="A155" s="31"/>
      <c r="B155" s="31">
        <v>14021900</v>
      </c>
      <c r="C155" s="31" t="s">
        <v>63</v>
      </c>
      <c r="D155" s="26">
        <v>730</v>
      </c>
      <c r="E155" s="26">
        <v>730</v>
      </c>
      <c r="F155" s="26">
        <v>117.8</v>
      </c>
      <c r="G155" s="26">
        <v>184.32633999999999</v>
      </c>
      <c r="H155" s="26">
        <v>66.52633999999999</v>
      </c>
      <c r="I155" s="26">
        <v>156.47397283531407</v>
      </c>
    </row>
    <row r="156" spans="1:9" x14ac:dyDescent="0.2">
      <c r="A156" s="31"/>
      <c r="B156" s="31">
        <v>14030000</v>
      </c>
      <c r="C156" s="31" t="s">
        <v>64</v>
      </c>
      <c r="D156" s="26">
        <v>2446.4</v>
      </c>
      <c r="E156" s="26">
        <v>2446.4</v>
      </c>
      <c r="F156" s="26">
        <v>380.8</v>
      </c>
      <c r="G156" s="26">
        <v>621.02359999999999</v>
      </c>
      <c r="H156" s="26">
        <v>240.22359999999998</v>
      </c>
      <c r="I156" s="26">
        <v>163.08392857142857</v>
      </c>
    </row>
    <row r="157" spans="1:9" x14ac:dyDescent="0.2">
      <c r="A157" s="31"/>
      <c r="B157" s="31">
        <v>14031900</v>
      </c>
      <c r="C157" s="31" t="s">
        <v>63</v>
      </c>
      <c r="D157" s="26">
        <v>2446.4</v>
      </c>
      <c r="E157" s="26">
        <v>2446.4</v>
      </c>
      <c r="F157" s="26">
        <v>380.8</v>
      </c>
      <c r="G157" s="26">
        <v>621.02359999999999</v>
      </c>
      <c r="H157" s="26">
        <v>240.22359999999998</v>
      </c>
      <c r="I157" s="26">
        <v>163.08392857142857</v>
      </c>
    </row>
    <row r="158" spans="1:9" x14ac:dyDescent="0.2">
      <c r="A158" s="31"/>
      <c r="B158" s="31">
        <v>14040000</v>
      </c>
      <c r="C158" s="31" t="s">
        <v>65</v>
      </c>
      <c r="D158" s="26">
        <v>3775</v>
      </c>
      <c r="E158" s="26">
        <v>3775</v>
      </c>
      <c r="F158" s="26">
        <v>1021.5</v>
      </c>
      <c r="G158" s="26">
        <v>1019.7764599999999</v>
      </c>
      <c r="H158" s="26">
        <v>-1.7235400000000709</v>
      </c>
      <c r="I158" s="26">
        <v>99.831273617229556</v>
      </c>
    </row>
    <row r="159" spans="1:9" x14ac:dyDescent="0.2">
      <c r="A159" s="31"/>
      <c r="B159" s="31">
        <v>18000000</v>
      </c>
      <c r="C159" s="31" t="s">
        <v>66</v>
      </c>
      <c r="D159" s="26">
        <v>48190.7</v>
      </c>
      <c r="E159" s="26">
        <v>48190.7</v>
      </c>
      <c r="F159" s="26">
        <v>11450.4</v>
      </c>
      <c r="G159" s="26">
        <v>12169.502899999999</v>
      </c>
      <c r="H159" s="26">
        <v>719.10289999999986</v>
      </c>
      <c r="I159" s="26">
        <v>106.28015527841823</v>
      </c>
    </row>
    <row r="160" spans="1:9" x14ac:dyDescent="0.2">
      <c r="A160" s="31"/>
      <c r="B160" s="31">
        <v>18010000</v>
      </c>
      <c r="C160" s="31" t="s">
        <v>67</v>
      </c>
      <c r="D160" s="26">
        <v>19735.099999999999</v>
      </c>
      <c r="E160" s="26">
        <v>19735.099999999999</v>
      </c>
      <c r="F160" s="26">
        <v>4049.2</v>
      </c>
      <c r="G160" s="26">
        <v>4793.9239900000002</v>
      </c>
      <c r="H160" s="26">
        <v>744.72399000000041</v>
      </c>
      <c r="I160" s="26">
        <v>118.39187963054431</v>
      </c>
    </row>
    <row r="161" spans="1:9" x14ac:dyDescent="0.2">
      <c r="A161" s="31"/>
      <c r="B161" s="31">
        <v>18010100</v>
      </c>
      <c r="C161" s="31" t="s">
        <v>68</v>
      </c>
      <c r="D161" s="26">
        <v>19.7</v>
      </c>
      <c r="E161" s="26">
        <v>19.7</v>
      </c>
      <c r="F161" s="26">
        <v>5</v>
      </c>
      <c r="G161" s="26">
        <v>1.3809500000000001</v>
      </c>
      <c r="H161" s="26">
        <v>-3.6190499999999997</v>
      </c>
      <c r="I161" s="26">
        <v>27.619000000000003</v>
      </c>
    </row>
    <row r="162" spans="1:9" x14ac:dyDescent="0.2">
      <c r="A162" s="31"/>
      <c r="B162" s="31">
        <v>18010200</v>
      </c>
      <c r="C162" s="31" t="s">
        <v>69</v>
      </c>
      <c r="D162" s="26">
        <v>513.1</v>
      </c>
      <c r="E162" s="26">
        <v>513.1</v>
      </c>
      <c r="F162" s="26">
        <v>0</v>
      </c>
      <c r="G162" s="26">
        <v>33.254940000000005</v>
      </c>
      <c r="H162" s="26">
        <v>33.254940000000005</v>
      </c>
      <c r="I162" s="26">
        <v>0</v>
      </c>
    </row>
    <row r="163" spans="1:9" x14ac:dyDescent="0.2">
      <c r="A163" s="31"/>
      <c r="B163" s="31">
        <v>18010300</v>
      </c>
      <c r="C163" s="31" t="s">
        <v>70</v>
      </c>
      <c r="D163" s="26">
        <v>1618.3</v>
      </c>
      <c r="E163" s="26">
        <v>1618.3</v>
      </c>
      <c r="F163" s="26">
        <v>0</v>
      </c>
      <c r="G163" s="26">
        <v>284.05297999999999</v>
      </c>
      <c r="H163" s="26">
        <v>284.05297999999999</v>
      </c>
      <c r="I163" s="26">
        <v>0</v>
      </c>
    </row>
    <row r="164" spans="1:9" x14ac:dyDescent="0.2">
      <c r="A164" s="31"/>
      <c r="B164" s="31">
        <v>18010400</v>
      </c>
      <c r="C164" s="31" t="s">
        <v>71</v>
      </c>
      <c r="D164" s="26">
        <v>1697.2</v>
      </c>
      <c r="E164" s="26">
        <v>1697.2</v>
      </c>
      <c r="F164" s="26">
        <v>424.3</v>
      </c>
      <c r="G164" s="26">
        <v>461.99026000000003</v>
      </c>
      <c r="H164" s="26">
        <v>37.690260000000023</v>
      </c>
      <c r="I164" s="26">
        <v>108.88292717416923</v>
      </c>
    </row>
    <row r="165" spans="1:9" x14ac:dyDescent="0.2">
      <c r="A165" s="31"/>
      <c r="B165" s="31">
        <v>18010500</v>
      </c>
      <c r="C165" s="31" t="s">
        <v>72</v>
      </c>
      <c r="D165" s="26">
        <v>3433.9</v>
      </c>
      <c r="E165" s="26">
        <v>3433.9</v>
      </c>
      <c r="F165" s="26">
        <v>858.6</v>
      </c>
      <c r="G165" s="26">
        <v>950.29971999999998</v>
      </c>
      <c r="H165" s="26">
        <v>91.699719999999957</v>
      </c>
      <c r="I165" s="26">
        <v>110.6801444211507</v>
      </c>
    </row>
    <row r="166" spans="1:9" x14ac:dyDescent="0.2">
      <c r="A166" s="31"/>
      <c r="B166" s="31">
        <v>18010600</v>
      </c>
      <c r="C166" s="31" t="s">
        <v>73</v>
      </c>
      <c r="D166" s="26">
        <v>9212.2999999999993</v>
      </c>
      <c r="E166" s="26">
        <v>9212.2999999999993</v>
      </c>
      <c r="F166" s="26">
        <v>2303.1</v>
      </c>
      <c r="G166" s="26">
        <v>2710.2916700000001</v>
      </c>
      <c r="H166" s="26">
        <v>407.19167000000016</v>
      </c>
      <c r="I166" s="26">
        <v>117.68015587686162</v>
      </c>
    </row>
    <row r="167" spans="1:9" x14ac:dyDescent="0.2">
      <c r="A167" s="31"/>
      <c r="B167" s="31">
        <v>18010700</v>
      </c>
      <c r="C167" s="31" t="s">
        <v>74</v>
      </c>
      <c r="D167" s="26">
        <v>1263</v>
      </c>
      <c r="E167" s="26">
        <v>1263</v>
      </c>
      <c r="F167" s="26">
        <v>58.7</v>
      </c>
      <c r="G167" s="26">
        <v>58.755569999999999</v>
      </c>
      <c r="H167" s="26">
        <v>5.55699999999959E-2</v>
      </c>
      <c r="I167" s="26">
        <v>100.094667802385</v>
      </c>
    </row>
    <row r="168" spans="1:9" x14ac:dyDescent="0.2">
      <c r="A168" s="31"/>
      <c r="B168" s="31">
        <v>18010900</v>
      </c>
      <c r="C168" s="31" t="s">
        <v>75</v>
      </c>
      <c r="D168" s="26">
        <v>1952.6</v>
      </c>
      <c r="E168" s="26">
        <v>1952.6</v>
      </c>
      <c r="F168" s="26">
        <v>399.5</v>
      </c>
      <c r="G168" s="26">
        <v>287.64790000000005</v>
      </c>
      <c r="H168" s="26">
        <v>-111.85209999999995</v>
      </c>
      <c r="I168" s="26">
        <v>72.001977471839822</v>
      </c>
    </row>
    <row r="169" spans="1:9" x14ac:dyDescent="0.2">
      <c r="A169" s="31"/>
      <c r="B169" s="31">
        <v>18011100</v>
      </c>
      <c r="C169" s="31" t="s">
        <v>76</v>
      </c>
      <c r="D169" s="26">
        <v>25</v>
      </c>
      <c r="E169" s="26">
        <v>25</v>
      </c>
      <c r="F169" s="26">
        <v>0</v>
      </c>
      <c r="G169" s="26">
        <v>6.25</v>
      </c>
      <c r="H169" s="26">
        <v>6.25</v>
      </c>
      <c r="I169" s="26">
        <v>0</v>
      </c>
    </row>
    <row r="170" spans="1:9" x14ac:dyDescent="0.2">
      <c r="A170" s="31"/>
      <c r="B170" s="31">
        <v>18030000</v>
      </c>
      <c r="C170" s="31" t="s">
        <v>3</v>
      </c>
      <c r="D170" s="26">
        <v>13.5</v>
      </c>
      <c r="E170" s="26">
        <v>13.5</v>
      </c>
      <c r="F170" s="26">
        <v>5.3</v>
      </c>
      <c r="G170" s="26">
        <v>5</v>
      </c>
      <c r="H170" s="26">
        <v>-0.29999999999999982</v>
      </c>
      <c r="I170" s="26">
        <v>94.339622641509436</v>
      </c>
    </row>
    <row r="171" spans="1:9" x14ac:dyDescent="0.2">
      <c r="A171" s="31"/>
      <c r="B171" s="31">
        <v>18030100</v>
      </c>
      <c r="C171" s="31" t="s">
        <v>77</v>
      </c>
      <c r="D171" s="26">
        <v>3</v>
      </c>
      <c r="E171" s="26">
        <v>3</v>
      </c>
      <c r="F171" s="26">
        <v>1.4</v>
      </c>
      <c r="G171" s="26">
        <v>3</v>
      </c>
      <c r="H171" s="26">
        <v>1.6</v>
      </c>
      <c r="I171" s="26">
        <v>214.28571428571428</v>
      </c>
    </row>
    <row r="172" spans="1:9" x14ac:dyDescent="0.2">
      <c r="A172" s="31"/>
      <c r="B172" s="31">
        <v>18030200</v>
      </c>
      <c r="C172" s="31" t="s">
        <v>78</v>
      </c>
      <c r="D172" s="26">
        <v>10.5</v>
      </c>
      <c r="E172" s="26">
        <v>10.5</v>
      </c>
      <c r="F172" s="26">
        <v>3.9</v>
      </c>
      <c r="G172" s="26">
        <v>2</v>
      </c>
      <c r="H172" s="26">
        <v>-1.9</v>
      </c>
      <c r="I172" s="26">
        <v>51.282051282051292</v>
      </c>
    </row>
    <row r="173" spans="1:9" x14ac:dyDescent="0.2">
      <c r="A173" s="31"/>
      <c r="B173" s="31">
        <v>18050000</v>
      </c>
      <c r="C173" s="31" t="s">
        <v>79</v>
      </c>
      <c r="D173" s="26">
        <v>28442.1</v>
      </c>
      <c r="E173" s="26">
        <v>28442.1</v>
      </c>
      <c r="F173" s="26">
        <v>7395.9</v>
      </c>
      <c r="G173" s="26">
        <v>7370.5789100000002</v>
      </c>
      <c r="H173" s="26">
        <v>-25.321089999999458</v>
      </c>
      <c r="I173" s="26">
        <v>99.657633418515672</v>
      </c>
    </row>
    <row r="174" spans="1:9" x14ac:dyDescent="0.2">
      <c r="A174" s="31"/>
      <c r="B174" s="31">
        <v>18050300</v>
      </c>
      <c r="C174" s="31" t="s">
        <v>80</v>
      </c>
      <c r="D174" s="26">
        <v>1422.1</v>
      </c>
      <c r="E174" s="26">
        <v>1422.1</v>
      </c>
      <c r="F174" s="26">
        <v>377.2</v>
      </c>
      <c r="G174" s="26">
        <v>472.60136</v>
      </c>
      <c r="H174" s="26">
        <v>95.401360000000011</v>
      </c>
      <c r="I174" s="26">
        <v>125.29198303287382</v>
      </c>
    </row>
    <row r="175" spans="1:9" x14ac:dyDescent="0.2">
      <c r="A175" s="31"/>
      <c r="B175" s="31">
        <v>18050400</v>
      </c>
      <c r="C175" s="31" t="s">
        <v>81</v>
      </c>
      <c r="D175" s="26">
        <v>19710.400000000001</v>
      </c>
      <c r="E175" s="26">
        <v>19710.400000000001</v>
      </c>
      <c r="F175" s="26">
        <v>4825.8</v>
      </c>
      <c r="G175" s="26">
        <v>5517.31999</v>
      </c>
      <c r="H175" s="26">
        <v>691.51998999999978</v>
      </c>
      <c r="I175" s="26">
        <v>114.32964461850885</v>
      </c>
    </row>
    <row r="176" spans="1:9" x14ac:dyDescent="0.2">
      <c r="A176" s="31"/>
      <c r="B176" s="31">
        <v>18050500</v>
      </c>
      <c r="C176" s="31" t="s">
        <v>82</v>
      </c>
      <c r="D176" s="26">
        <v>7309.6</v>
      </c>
      <c r="E176" s="26">
        <v>7309.6</v>
      </c>
      <c r="F176" s="26">
        <v>2192.9</v>
      </c>
      <c r="G176" s="26">
        <v>1380.6575600000001</v>
      </c>
      <c r="H176" s="26">
        <v>-812.24243999999999</v>
      </c>
      <c r="I176" s="26">
        <v>62.960352045236903</v>
      </c>
    </row>
    <row r="177" spans="1:9" x14ac:dyDescent="0.2">
      <c r="A177" s="31"/>
      <c r="B177" s="31">
        <v>20000000</v>
      </c>
      <c r="C177" s="31" t="s">
        <v>83</v>
      </c>
      <c r="D177" s="26">
        <v>1649</v>
      </c>
      <c r="E177" s="26">
        <v>1649</v>
      </c>
      <c r="F177" s="26">
        <v>561.1</v>
      </c>
      <c r="G177" s="26">
        <v>885.26084000000003</v>
      </c>
      <c r="H177" s="26">
        <v>324.16084000000001</v>
      </c>
      <c r="I177" s="26">
        <v>157.77238281946177</v>
      </c>
    </row>
    <row r="178" spans="1:9" x14ac:dyDescent="0.2">
      <c r="A178" s="31"/>
      <c r="B178" s="31">
        <v>21000000</v>
      </c>
      <c r="C178" s="31" t="s">
        <v>84</v>
      </c>
      <c r="D178" s="26">
        <v>28</v>
      </c>
      <c r="E178" s="26">
        <v>28</v>
      </c>
      <c r="F178" s="26">
        <v>9.5</v>
      </c>
      <c r="G178" s="26">
        <v>439.91727000000003</v>
      </c>
      <c r="H178" s="26">
        <v>430.41727000000003</v>
      </c>
      <c r="I178" s="26">
        <v>4630.7081052631584</v>
      </c>
    </row>
    <row r="179" spans="1:9" x14ac:dyDescent="0.2">
      <c r="A179" s="31"/>
      <c r="B179" s="31">
        <v>21010000</v>
      </c>
      <c r="C179" s="31" t="s">
        <v>85</v>
      </c>
      <c r="D179" s="26">
        <v>3</v>
      </c>
      <c r="E179" s="26">
        <v>3</v>
      </c>
      <c r="F179" s="26">
        <v>1.1000000000000001</v>
      </c>
      <c r="G179" s="26">
        <v>4.1000000000000002E-2</v>
      </c>
      <c r="H179" s="26">
        <v>-1.0590000000000002</v>
      </c>
      <c r="I179" s="26">
        <v>3.7272727272727271</v>
      </c>
    </row>
    <row r="180" spans="1:9" x14ac:dyDescent="0.2">
      <c r="A180" s="31"/>
      <c r="B180" s="31">
        <v>21010300</v>
      </c>
      <c r="C180" s="31" t="s">
        <v>86</v>
      </c>
      <c r="D180" s="26">
        <v>3</v>
      </c>
      <c r="E180" s="26">
        <v>3</v>
      </c>
      <c r="F180" s="26">
        <v>1.1000000000000001</v>
      </c>
      <c r="G180" s="26">
        <v>4.1000000000000002E-2</v>
      </c>
      <c r="H180" s="26">
        <v>-1.0590000000000002</v>
      </c>
      <c r="I180" s="26">
        <v>3.7272727272727271</v>
      </c>
    </row>
    <row r="181" spans="1:9" x14ac:dyDescent="0.2">
      <c r="A181" s="31"/>
      <c r="B181" s="31">
        <v>21080000</v>
      </c>
      <c r="C181" s="31" t="s">
        <v>8</v>
      </c>
      <c r="D181" s="26">
        <v>25</v>
      </c>
      <c r="E181" s="26">
        <v>25</v>
      </c>
      <c r="F181" s="26">
        <v>8.4</v>
      </c>
      <c r="G181" s="26">
        <v>439.87627000000003</v>
      </c>
      <c r="H181" s="26">
        <v>431.47627000000006</v>
      </c>
      <c r="I181" s="26">
        <v>5236.6222619047621</v>
      </c>
    </row>
    <row r="182" spans="1:9" x14ac:dyDescent="0.2">
      <c r="A182" s="31"/>
      <c r="B182" s="31">
        <v>21081100</v>
      </c>
      <c r="C182" s="31" t="s">
        <v>5</v>
      </c>
      <c r="D182" s="26">
        <v>25</v>
      </c>
      <c r="E182" s="26">
        <v>25</v>
      </c>
      <c r="F182" s="26">
        <v>8.4</v>
      </c>
      <c r="G182" s="26">
        <v>439.87627000000003</v>
      </c>
      <c r="H182" s="26">
        <v>431.47627000000006</v>
      </c>
      <c r="I182" s="26">
        <v>5236.6222619047621</v>
      </c>
    </row>
    <row r="183" spans="1:9" x14ac:dyDescent="0.2">
      <c r="A183" s="31"/>
      <c r="B183" s="31">
        <v>22000000</v>
      </c>
      <c r="C183" s="31" t="s">
        <v>87</v>
      </c>
      <c r="D183" s="26">
        <v>1621</v>
      </c>
      <c r="E183" s="26">
        <v>1621</v>
      </c>
      <c r="F183" s="26">
        <v>551.6</v>
      </c>
      <c r="G183" s="26">
        <v>422.21083000000004</v>
      </c>
      <c r="H183" s="26">
        <v>-129.38916999999998</v>
      </c>
      <c r="I183" s="26">
        <v>76.542935097897029</v>
      </c>
    </row>
    <row r="184" spans="1:9" x14ac:dyDescent="0.2">
      <c r="A184" s="31"/>
      <c r="B184" s="31">
        <v>22010000</v>
      </c>
      <c r="C184" s="31" t="s">
        <v>88</v>
      </c>
      <c r="D184" s="26">
        <v>1400</v>
      </c>
      <c r="E184" s="26">
        <v>1400</v>
      </c>
      <c r="F184" s="26">
        <v>507.1</v>
      </c>
      <c r="G184" s="26">
        <v>367.31200000000001</v>
      </c>
      <c r="H184" s="26">
        <v>-139.78800000000001</v>
      </c>
      <c r="I184" s="26">
        <v>72.433839479392631</v>
      </c>
    </row>
    <row r="185" spans="1:9" x14ac:dyDescent="0.2">
      <c r="A185" s="31"/>
      <c r="B185" s="31">
        <v>22010300</v>
      </c>
      <c r="C185" s="31" t="s">
        <v>89</v>
      </c>
      <c r="D185" s="26">
        <v>0</v>
      </c>
      <c r="E185" s="26">
        <v>0</v>
      </c>
      <c r="F185" s="26">
        <v>0</v>
      </c>
      <c r="G185" s="26">
        <v>4.7699999999999996</v>
      </c>
      <c r="H185" s="26">
        <v>4.7699999999999996</v>
      </c>
      <c r="I185" s="26">
        <v>0</v>
      </c>
    </row>
    <row r="186" spans="1:9" x14ac:dyDescent="0.2">
      <c r="A186" s="31"/>
      <c r="B186" s="31">
        <v>22012500</v>
      </c>
      <c r="C186" s="31" t="s">
        <v>6</v>
      </c>
      <c r="D186" s="26">
        <v>900</v>
      </c>
      <c r="E186" s="26">
        <v>900</v>
      </c>
      <c r="F186" s="26">
        <v>370.1</v>
      </c>
      <c r="G186" s="26">
        <v>292.58840000000004</v>
      </c>
      <c r="H186" s="26">
        <v>-77.511599999999987</v>
      </c>
      <c r="I186" s="26">
        <v>79.056579302891123</v>
      </c>
    </row>
    <row r="187" spans="1:9" x14ac:dyDescent="0.2">
      <c r="A187" s="31"/>
      <c r="B187" s="31">
        <v>22012600</v>
      </c>
      <c r="C187" s="31" t="s">
        <v>90</v>
      </c>
      <c r="D187" s="26">
        <v>500</v>
      </c>
      <c r="E187" s="26">
        <v>500</v>
      </c>
      <c r="F187" s="26">
        <v>137</v>
      </c>
      <c r="G187" s="26">
        <v>69.953600000000009</v>
      </c>
      <c r="H187" s="26">
        <v>-67.046399999999991</v>
      </c>
      <c r="I187" s="26">
        <v>51.061021897810221</v>
      </c>
    </row>
    <row r="188" spans="1:9" x14ac:dyDescent="0.2">
      <c r="A188" s="31"/>
      <c r="B188" s="31">
        <v>22080000</v>
      </c>
      <c r="C188" s="31" t="s">
        <v>91</v>
      </c>
      <c r="D188" s="26">
        <v>160</v>
      </c>
      <c r="E188" s="26">
        <v>160</v>
      </c>
      <c r="F188" s="26">
        <v>31</v>
      </c>
      <c r="G188" s="26">
        <v>37.154510000000002</v>
      </c>
      <c r="H188" s="26">
        <v>6.1545100000000019</v>
      </c>
      <c r="I188" s="26">
        <v>119.85325806451614</v>
      </c>
    </row>
    <row r="189" spans="1:9" x14ac:dyDescent="0.2">
      <c r="A189" s="31"/>
      <c r="B189" s="31">
        <v>22080400</v>
      </c>
      <c r="C189" s="31" t="s">
        <v>92</v>
      </c>
      <c r="D189" s="26">
        <v>160</v>
      </c>
      <c r="E189" s="26">
        <v>160</v>
      </c>
      <c r="F189" s="26">
        <v>31</v>
      </c>
      <c r="G189" s="26">
        <v>37.154510000000002</v>
      </c>
      <c r="H189" s="26">
        <v>6.1545100000000019</v>
      </c>
      <c r="I189" s="26">
        <v>119.85325806451614</v>
      </c>
    </row>
    <row r="190" spans="1:9" x14ac:dyDescent="0.2">
      <c r="A190" s="31"/>
      <c r="B190" s="31">
        <v>22090000</v>
      </c>
      <c r="C190" s="31" t="s">
        <v>7</v>
      </c>
      <c r="D190" s="26">
        <v>57</v>
      </c>
      <c r="E190" s="26">
        <v>57</v>
      </c>
      <c r="F190" s="26">
        <v>12.6</v>
      </c>
      <c r="G190" s="26">
        <v>11.17202</v>
      </c>
      <c r="H190" s="26">
        <v>-1.4279799999999998</v>
      </c>
      <c r="I190" s="26">
        <v>88.666825396825402</v>
      </c>
    </row>
    <row r="191" spans="1:9" x14ac:dyDescent="0.2">
      <c r="A191" s="31"/>
      <c r="B191" s="31">
        <v>22090100</v>
      </c>
      <c r="C191" s="31" t="s">
        <v>93</v>
      </c>
      <c r="D191" s="26">
        <v>42</v>
      </c>
      <c r="E191" s="26">
        <v>42</v>
      </c>
      <c r="F191" s="26">
        <v>10</v>
      </c>
      <c r="G191" s="26">
        <v>7.8060200000000002</v>
      </c>
      <c r="H191" s="26">
        <v>-2.1939799999999998</v>
      </c>
      <c r="I191" s="26">
        <v>78.060200000000009</v>
      </c>
    </row>
    <row r="192" spans="1:9" x14ac:dyDescent="0.2">
      <c r="A192" s="31"/>
      <c r="B192" s="31">
        <v>22090400</v>
      </c>
      <c r="C192" s="31" t="s">
        <v>94</v>
      </c>
      <c r="D192" s="26">
        <v>15</v>
      </c>
      <c r="E192" s="26">
        <v>15</v>
      </c>
      <c r="F192" s="26">
        <v>2.6</v>
      </c>
      <c r="G192" s="26">
        <v>3.3660000000000001</v>
      </c>
      <c r="H192" s="26">
        <v>0.76600000000000001</v>
      </c>
      <c r="I192" s="26">
        <v>129.46153846153845</v>
      </c>
    </row>
    <row r="193" spans="1:9" x14ac:dyDescent="0.2">
      <c r="A193" s="31"/>
      <c r="B193" s="31">
        <v>22130000</v>
      </c>
      <c r="C193" s="31" t="s">
        <v>95</v>
      </c>
      <c r="D193" s="26">
        <v>4</v>
      </c>
      <c r="E193" s="26">
        <v>4</v>
      </c>
      <c r="F193" s="26">
        <v>0.9</v>
      </c>
      <c r="G193" s="26">
        <v>6.5723000000000003</v>
      </c>
      <c r="H193" s="26">
        <v>5.6722999999999999</v>
      </c>
      <c r="I193" s="26">
        <v>730.25555555555547</v>
      </c>
    </row>
    <row r="194" spans="1:9" x14ac:dyDescent="0.2">
      <c r="A194" s="31"/>
      <c r="B194" s="31">
        <v>24000000</v>
      </c>
      <c r="C194" s="31" t="s">
        <v>96</v>
      </c>
      <c r="D194" s="26">
        <v>0</v>
      </c>
      <c r="E194" s="26">
        <v>0</v>
      </c>
      <c r="F194" s="26">
        <v>0</v>
      </c>
      <c r="G194" s="26">
        <v>23.132739999999998</v>
      </c>
      <c r="H194" s="26">
        <v>23.132739999999998</v>
      </c>
      <c r="I194" s="26">
        <v>0</v>
      </c>
    </row>
    <row r="195" spans="1:9" x14ac:dyDescent="0.2">
      <c r="A195" s="31"/>
      <c r="B195" s="31">
        <v>24060000</v>
      </c>
      <c r="C195" s="31" t="s">
        <v>8</v>
      </c>
      <c r="D195" s="26">
        <v>0</v>
      </c>
      <c r="E195" s="26">
        <v>0</v>
      </c>
      <c r="F195" s="26">
        <v>0</v>
      </c>
      <c r="G195" s="26">
        <v>23.132739999999998</v>
      </c>
      <c r="H195" s="26">
        <v>23.132739999999998</v>
      </c>
      <c r="I195" s="26">
        <v>0</v>
      </c>
    </row>
    <row r="196" spans="1:9" x14ac:dyDescent="0.2">
      <c r="A196" s="31"/>
      <c r="B196" s="31">
        <v>24060300</v>
      </c>
      <c r="C196" s="31" t="s">
        <v>8</v>
      </c>
      <c r="D196" s="26">
        <v>0</v>
      </c>
      <c r="E196" s="26">
        <v>0</v>
      </c>
      <c r="F196" s="26">
        <v>0</v>
      </c>
      <c r="G196" s="26">
        <v>0.51639000000000002</v>
      </c>
      <c r="H196" s="26">
        <v>0.51639000000000002</v>
      </c>
      <c r="I196" s="26">
        <v>0</v>
      </c>
    </row>
    <row r="197" spans="1:9" x14ac:dyDescent="0.2">
      <c r="A197" s="31"/>
      <c r="B197" s="31">
        <v>24062200</v>
      </c>
      <c r="C197" s="31" t="s">
        <v>97</v>
      </c>
      <c r="D197" s="26">
        <v>0</v>
      </c>
      <c r="E197" s="26">
        <v>0</v>
      </c>
      <c r="F197" s="26">
        <v>0</v>
      </c>
      <c r="G197" s="26">
        <v>22.616349999999997</v>
      </c>
      <c r="H197" s="26">
        <v>22.616349999999997</v>
      </c>
      <c r="I197" s="26">
        <v>0</v>
      </c>
    </row>
    <row r="198" spans="1:9" x14ac:dyDescent="0.2">
      <c r="A198" s="31"/>
      <c r="B198" s="31">
        <v>40000000</v>
      </c>
      <c r="C198" s="31" t="s">
        <v>98</v>
      </c>
      <c r="D198" s="26">
        <v>148114.6</v>
      </c>
      <c r="E198" s="26">
        <v>151624.79999999999</v>
      </c>
      <c r="F198" s="26">
        <v>33661.326000000001</v>
      </c>
      <c r="G198" s="26">
        <v>33554.726000000002</v>
      </c>
      <c r="H198" s="26">
        <v>-106.59999999999854</v>
      </c>
      <c r="I198" s="26">
        <v>99.683316099906477</v>
      </c>
    </row>
    <row r="199" spans="1:9" x14ac:dyDescent="0.2">
      <c r="A199" s="31"/>
      <c r="B199" s="31">
        <v>41000000</v>
      </c>
      <c r="C199" s="31" t="s">
        <v>99</v>
      </c>
      <c r="D199" s="26">
        <v>148114.6</v>
      </c>
      <c r="E199" s="26">
        <v>151624.79999999999</v>
      </c>
      <c r="F199" s="26">
        <v>33661.326000000001</v>
      </c>
      <c r="G199" s="26">
        <v>33554.726000000002</v>
      </c>
      <c r="H199" s="26">
        <v>-106.59999999999854</v>
      </c>
      <c r="I199" s="26">
        <v>99.683316099906477</v>
      </c>
    </row>
    <row r="200" spans="1:9" x14ac:dyDescent="0.2">
      <c r="A200" s="31"/>
      <c r="B200" s="31">
        <v>41020000</v>
      </c>
      <c r="C200" s="31" t="s">
        <v>100</v>
      </c>
      <c r="D200" s="26">
        <v>27290.1</v>
      </c>
      <c r="E200" s="26">
        <v>27290.1</v>
      </c>
      <c r="F200" s="26">
        <v>6822.6</v>
      </c>
      <c r="G200" s="26">
        <v>6822.6</v>
      </c>
      <c r="H200" s="26">
        <v>0</v>
      </c>
      <c r="I200" s="26">
        <v>100</v>
      </c>
    </row>
    <row r="201" spans="1:9" x14ac:dyDescent="0.2">
      <c r="A201" s="31"/>
      <c r="B201" s="31">
        <v>41020100</v>
      </c>
      <c r="C201" s="31" t="s">
        <v>14</v>
      </c>
      <c r="D201" s="26">
        <v>27290.1</v>
      </c>
      <c r="E201" s="26">
        <v>27290.1</v>
      </c>
      <c r="F201" s="26">
        <v>6822.6</v>
      </c>
      <c r="G201" s="26">
        <v>6822.6</v>
      </c>
      <c r="H201" s="26">
        <v>0</v>
      </c>
      <c r="I201" s="26">
        <v>100</v>
      </c>
    </row>
    <row r="202" spans="1:9" x14ac:dyDescent="0.2">
      <c r="A202" s="31"/>
      <c r="B202" s="31">
        <v>41030000</v>
      </c>
      <c r="C202" s="31" t="s">
        <v>101</v>
      </c>
      <c r="D202" s="26">
        <v>118250</v>
      </c>
      <c r="E202" s="26">
        <v>118250</v>
      </c>
      <c r="F202" s="26">
        <v>24974</v>
      </c>
      <c r="G202" s="26">
        <v>24974</v>
      </c>
      <c r="H202" s="26">
        <v>0</v>
      </c>
      <c r="I202" s="26">
        <v>100</v>
      </c>
    </row>
    <row r="203" spans="1:9" x14ac:dyDescent="0.2">
      <c r="A203" s="31"/>
      <c r="B203" s="31">
        <v>41033900</v>
      </c>
      <c r="C203" s="31" t="s">
        <v>102</v>
      </c>
      <c r="D203" s="26">
        <v>118250</v>
      </c>
      <c r="E203" s="26">
        <v>118250</v>
      </c>
      <c r="F203" s="26">
        <v>24974</v>
      </c>
      <c r="G203" s="26">
        <v>24974</v>
      </c>
      <c r="H203" s="26">
        <v>0</v>
      </c>
      <c r="I203" s="26">
        <v>100</v>
      </c>
    </row>
    <row r="204" spans="1:9" x14ac:dyDescent="0.2">
      <c r="A204" s="31"/>
      <c r="B204" s="31">
        <v>41040000</v>
      </c>
      <c r="C204" s="31" t="s">
        <v>103</v>
      </c>
      <c r="D204" s="26">
        <v>2574.5</v>
      </c>
      <c r="E204" s="26">
        <v>2574.5</v>
      </c>
      <c r="F204" s="26">
        <v>643.62599999999998</v>
      </c>
      <c r="G204" s="26">
        <v>643.62599999999998</v>
      </c>
      <c r="H204" s="26">
        <v>0</v>
      </c>
      <c r="I204" s="26">
        <v>100</v>
      </c>
    </row>
    <row r="205" spans="1:9" x14ac:dyDescent="0.2">
      <c r="A205" s="31"/>
      <c r="B205" s="31">
        <v>41040200</v>
      </c>
      <c r="C205" s="31" t="s">
        <v>112</v>
      </c>
      <c r="D205" s="26">
        <v>2574.5</v>
      </c>
      <c r="E205" s="26">
        <v>2574.5</v>
      </c>
      <c r="F205" s="26">
        <v>643.62599999999998</v>
      </c>
      <c r="G205" s="26">
        <v>643.62599999999998</v>
      </c>
      <c r="H205" s="26">
        <v>0</v>
      </c>
      <c r="I205" s="26">
        <v>100</v>
      </c>
    </row>
    <row r="206" spans="1:9" x14ac:dyDescent="0.2">
      <c r="A206" s="31"/>
      <c r="B206" s="31">
        <v>41050000</v>
      </c>
      <c r="C206" s="31" t="s">
        <v>105</v>
      </c>
      <c r="D206" s="26">
        <v>0</v>
      </c>
      <c r="E206" s="26">
        <v>3510.2</v>
      </c>
      <c r="F206" s="26">
        <v>1221.0999999999999</v>
      </c>
      <c r="G206" s="26">
        <v>1114.5</v>
      </c>
      <c r="H206" s="26">
        <v>-106.59999999999991</v>
      </c>
      <c r="I206" s="26">
        <v>91.270166243550904</v>
      </c>
    </row>
    <row r="207" spans="1:9" x14ac:dyDescent="0.2">
      <c r="A207" s="31"/>
      <c r="B207" s="31">
        <v>41051000</v>
      </c>
      <c r="C207" s="31" t="s">
        <v>106</v>
      </c>
      <c r="D207" s="26">
        <v>0</v>
      </c>
      <c r="E207" s="26">
        <v>2068.1999999999998</v>
      </c>
      <c r="F207" s="26">
        <v>500</v>
      </c>
      <c r="G207" s="26">
        <v>393.4</v>
      </c>
      <c r="H207" s="26">
        <v>-106.60000000000002</v>
      </c>
      <c r="I207" s="26">
        <v>78.679999999999993</v>
      </c>
    </row>
    <row r="208" spans="1:9" x14ac:dyDescent="0.2">
      <c r="A208" s="31"/>
      <c r="B208" s="31">
        <v>41055000</v>
      </c>
      <c r="C208" s="31" t="s">
        <v>113</v>
      </c>
      <c r="D208" s="26">
        <v>0</v>
      </c>
      <c r="E208" s="26">
        <v>1442</v>
      </c>
      <c r="F208" s="26">
        <v>721.1</v>
      </c>
      <c r="G208" s="26">
        <v>721.1</v>
      </c>
      <c r="H208" s="26">
        <v>0</v>
      </c>
      <c r="I208" s="26">
        <v>100</v>
      </c>
    </row>
    <row r="209" spans="1:9" x14ac:dyDescent="0.2">
      <c r="A209" s="49" t="s">
        <v>107</v>
      </c>
      <c r="B209" s="50"/>
      <c r="C209" s="51"/>
      <c r="D209" s="27">
        <v>193100</v>
      </c>
      <c r="E209" s="27">
        <v>193100</v>
      </c>
      <c r="F209" s="27">
        <v>48716.02</v>
      </c>
      <c r="G209" s="27">
        <v>49502.546930000011</v>
      </c>
      <c r="H209" s="27">
        <v>786.52693000001454</v>
      </c>
      <c r="I209" s="27">
        <v>101.61451393196739</v>
      </c>
    </row>
    <row r="210" spans="1:9" x14ac:dyDescent="0.2">
      <c r="A210" s="49" t="s">
        <v>108</v>
      </c>
      <c r="B210" s="50"/>
      <c r="C210" s="51"/>
      <c r="D210" s="27">
        <v>341214.6</v>
      </c>
      <c r="E210" s="27">
        <v>344724.8</v>
      </c>
      <c r="F210" s="27">
        <v>82377.346000000005</v>
      </c>
      <c r="G210" s="27">
        <v>83057.272930000006</v>
      </c>
      <c r="H210" s="27">
        <v>679.92693000000145</v>
      </c>
      <c r="I210" s="27">
        <v>100.82538096092584</v>
      </c>
    </row>
  </sheetData>
  <mergeCells count="23">
    <mergeCell ref="S48:X48"/>
    <mergeCell ref="A209:C209"/>
    <mergeCell ref="A210:C210"/>
    <mergeCell ref="B125:D125"/>
    <mergeCell ref="P125:R125"/>
    <mergeCell ref="A131:A132"/>
    <mergeCell ref="B131:B132"/>
    <mergeCell ref="C131:C132"/>
    <mergeCell ref="D131:I131"/>
    <mergeCell ref="B124:D124"/>
    <mergeCell ref="P124:R124"/>
    <mergeCell ref="J48:J49"/>
    <mergeCell ref="K48:N48"/>
    <mergeCell ref="P48:P49"/>
    <mergeCell ref="Q48:Q49"/>
    <mergeCell ref="R48:R49"/>
    <mergeCell ref="A1:K1"/>
    <mergeCell ref="J2:K2"/>
    <mergeCell ref="B48:B49"/>
    <mergeCell ref="C48:C49"/>
    <mergeCell ref="D48:D49"/>
    <mergeCell ref="E48:I48"/>
    <mergeCell ref="C46:F46"/>
  </mergeCells>
  <pageMargins left="0.15748031496062992" right="0.11811023622047245" top="3.937007874015748E-2" bottom="3.937007874015748E-2" header="0" footer="3.937007874015748E-2"/>
  <pageSetup paperSize="9" scale="5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</vt:lpstr>
      <vt:lpstr>загальн</vt:lpstr>
      <vt:lpstr>загальн!Область_печати</vt:lpstr>
      <vt:lpstr>спец!Область_печати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Фінуправління2</dc:creator>
  <cp:lastModifiedBy>Фінвідділ</cp:lastModifiedBy>
  <cp:lastPrinted>2022-04-13T07:15:19Z</cp:lastPrinted>
  <dcterms:created xsi:type="dcterms:W3CDTF">2019-01-28T10:10:22Z</dcterms:created>
  <dcterms:modified xsi:type="dcterms:W3CDTF">2022-07-26T10:51:12Z</dcterms:modified>
</cp:coreProperties>
</file>